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mc:AlternateContent xmlns:mc="http://schemas.openxmlformats.org/markup-compatibility/2006">
    <mc:Choice Requires="x15">
      <x15ac:absPath xmlns:x15ac="http://schemas.microsoft.com/office/spreadsheetml/2010/11/ac" url="C:\Users\Javier\Desktop\Inicio Curso 25-26\Programaciones 25-26\"/>
    </mc:Choice>
  </mc:AlternateContent>
  <xr:revisionPtr revIDLastSave="2" documentId="11_EDAD471C58D9B65B704C18A931EE25168EC4C15A" xr6:coauthVersionLast="47" xr6:coauthVersionMax="47" xr10:uidLastSave="{84CC58A1-0987-489D-85E9-209EFAE70801}"/>
  <bookViews>
    <workbookView xWindow="0" yWindow="0" windowWidth="9720" windowHeight="7500" tabRatio="776" firstSheet="1" activeTab="1"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7" l="1"/>
  <c r="E3" i="17"/>
  <c r="E4" i="17"/>
  <c r="E5" i="17"/>
  <c r="E6" i="17"/>
  <c r="E7" i="17"/>
  <c r="E8" i="17"/>
  <c r="E9" i="17"/>
  <c r="E10" i="17"/>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C19" i="17"/>
  <c r="E53" i="4"/>
  <c r="E54" i="4"/>
  <c r="E55" i="4"/>
  <c r="E56" i="4"/>
  <c r="E57" i="4"/>
  <c r="E44" i="4"/>
  <c r="E45" i="4"/>
  <c r="E46" i="4"/>
  <c r="E47" i="4"/>
  <c r="E48" i="4"/>
  <c r="E49" i="4"/>
  <c r="E50" i="4"/>
  <c r="E51" i="4"/>
  <c r="E52" i="4"/>
  <c r="E27" i="4"/>
  <c r="E28" i="4"/>
  <c r="E29" i="4"/>
  <c r="E30" i="4"/>
  <c r="E31" i="4"/>
  <c r="E32" i="4"/>
  <c r="E33" i="4"/>
  <c r="E34" i="4"/>
  <c r="E35" i="4"/>
  <c r="E36" i="4"/>
  <c r="E37" i="4"/>
  <c r="E38" i="4"/>
  <c r="E39" i="4"/>
  <c r="E40" i="4"/>
  <c r="E41" i="4"/>
  <c r="E42" i="4"/>
  <c r="E43" i="4"/>
  <c r="E23" i="4"/>
  <c r="E20" i="4"/>
  <c r="E10" i="4"/>
  <c r="E11" i="4"/>
  <c r="E7" i="4"/>
  <c r="E6" i="4"/>
  <c r="A24" i="17" l="1"/>
  <c r="C23" i="17"/>
  <c r="B18" i="17"/>
  <c r="B3" i="17"/>
  <c r="A18" i="17" l="1"/>
  <c r="B4" i="16"/>
  <c r="F4" i="16" s="1"/>
  <c r="G4" i="17" s="1"/>
  <c r="C42" i="17" l="1"/>
  <c r="B42" i="17" s="1"/>
  <c r="C40" i="17"/>
  <c r="B40" i="17" s="1"/>
  <c r="C38" i="17"/>
  <c r="B38" i="17" s="1"/>
  <c r="C36" i="17"/>
  <c r="B36" i="17" s="1"/>
  <c r="C34" i="17"/>
  <c r="B34" i="17" s="1"/>
  <c r="C32" i="17"/>
  <c r="B32" i="17" s="1"/>
  <c r="C30" i="17"/>
  <c r="B30" i="17" s="1"/>
  <c r="C28" i="17"/>
  <c r="B28" i="17" s="1"/>
  <c r="C26" i="17"/>
  <c r="B26" i="17" s="1"/>
  <c r="B23" i="17"/>
  <c r="C22" i="17"/>
  <c r="B22" i="17" s="1"/>
  <c r="C21" i="17"/>
  <c r="B21" i="17" s="1"/>
  <c r="B19" i="17"/>
  <c r="C17" i="17"/>
  <c r="B17" i="17" s="1"/>
  <c r="C16" i="17"/>
  <c r="B16" i="17" s="1"/>
  <c r="C14" i="17"/>
  <c r="B14" i="17" s="1"/>
  <c r="C12" i="17"/>
  <c r="B12" i="17" s="1"/>
  <c r="C11" i="17"/>
  <c r="B11" i="17" s="1"/>
  <c r="C9" i="17"/>
  <c r="B9" i="17" s="1"/>
  <c r="C7" i="17"/>
  <c r="B7" i="17" s="1"/>
  <c r="C5" i="17"/>
  <c r="B5" i="17" s="1"/>
  <c r="A3" i="17"/>
  <c r="A2" i="17"/>
  <c r="A4" i="17"/>
  <c r="A6" i="17"/>
  <c r="A8" i="17"/>
  <c r="A10" i="17"/>
  <c r="A13" i="17"/>
  <c r="A15" i="17"/>
  <c r="A20" i="17"/>
  <c r="A25" i="17"/>
  <c r="A27" i="17"/>
  <c r="A29" i="17"/>
  <c r="A31" i="17"/>
  <c r="A33" i="17"/>
  <c r="A35" i="17"/>
  <c r="A37" i="17"/>
  <c r="A39" i="17"/>
  <c r="A41" i="17"/>
  <c r="B19" i="16"/>
  <c r="F19" i="16" s="1"/>
  <c r="G41" i="17" s="1"/>
  <c r="B18" i="16"/>
  <c r="F18" i="16" s="1"/>
  <c r="G39" i="17" s="1"/>
  <c r="B17" i="16"/>
  <c r="F17" i="16" s="1"/>
  <c r="G37" i="17" s="1"/>
  <c r="B16" i="16"/>
  <c r="F16" i="16" s="1"/>
  <c r="G35" i="17" s="1"/>
  <c r="B15" i="16"/>
  <c r="F15" i="16" s="1"/>
  <c r="G33" i="17" s="1"/>
  <c r="B14" i="16"/>
  <c r="F14" i="16" s="1"/>
  <c r="G31" i="17" s="1"/>
  <c r="B13" i="16"/>
  <c r="F13" i="16" s="1"/>
  <c r="G29" i="17" s="1"/>
  <c r="B12" i="16"/>
  <c r="F12" i="16" s="1"/>
  <c r="G27" i="17" s="1"/>
  <c r="B11" i="16"/>
  <c r="F11" i="16" s="1"/>
  <c r="G25" i="17" s="1"/>
  <c r="B10" i="16"/>
  <c r="F10" i="16" s="1"/>
  <c r="B3" i="16"/>
  <c r="F3" i="16" s="1"/>
  <c r="B5" i="16"/>
  <c r="F5" i="16" s="1"/>
  <c r="G6" i="17" s="1"/>
  <c r="B6" i="16"/>
  <c r="F6" i="16" s="1"/>
  <c r="G8" i="17" s="1"/>
  <c r="B7" i="16"/>
  <c r="F7" i="16" s="1"/>
  <c r="G10" i="17" s="1"/>
  <c r="B8" i="16"/>
  <c r="F8" i="16" s="1"/>
  <c r="G13" i="17" s="1"/>
  <c r="B9" i="16"/>
  <c r="F9" i="16" s="1"/>
  <c r="E3" i="4"/>
  <c r="E4" i="4"/>
  <c r="E5" i="4"/>
  <c r="E8" i="4"/>
  <c r="E9" i="4"/>
  <c r="E12" i="4"/>
  <c r="E13" i="4"/>
  <c r="E14" i="4"/>
  <c r="E15" i="4"/>
  <c r="E16" i="4"/>
  <c r="E17" i="4"/>
  <c r="E18" i="4"/>
  <c r="E19" i="4"/>
  <c r="E21" i="4"/>
  <c r="E22" i="4"/>
  <c r="E24" i="4"/>
  <c r="E25" i="4"/>
  <c r="E26" i="4"/>
  <c r="G15" i="17" l="1"/>
  <c r="G18" i="17"/>
  <c r="G2" i="17"/>
  <c r="G3" i="17"/>
  <c r="G20" i="17"/>
  <c r="G24" i="17"/>
  <c r="A5" i="17"/>
  <c r="G5" i="17"/>
  <c r="A7" i="17"/>
  <c r="G7" i="17"/>
  <c r="A9" i="17"/>
  <c r="G9" i="17"/>
  <c r="A11" i="17"/>
  <c r="G11" i="17"/>
  <c r="A12" i="17"/>
  <c r="G12" i="17"/>
  <c r="A14" i="17"/>
  <c r="G14" i="17"/>
  <c r="G16" i="17"/>
  <c r="A17" i="17"/>
  <c r="G17" i="17"/>
  <c r="A19" i="17"/>
  <c r="G19" i="17"/>
  <c r="A21" i="17"/>
  <c r="G21" i="17"/>
  <c r="A22" i="17"/>
  <c r="G22" i="17"/>
  <c r="A23" i="17"/>
  <c r="G23" i="17"/>
  <c r="A26" i="17"/>
  <c r="G26" i="17"/>
  <c r="A28" i="17"/>
  <c r="G28" i="17"/>
  <c r="A30" i="17"/>
  <c r="G30" i="17"/>
  <c r="A32" i="17"/>
  <c r="G32" i="17"/>
  <c r="A34" i="17"/>
  <c r="G34" i="17"/>
  <c r="A36" i="17"/>
  <c r="G36" i="17"/>
  <c r="A38" i="17"/>
  <c r="G38" i="17"/>
  <c r="A40" i="17"/>
  <c r="G40" i="17"/>
  <c r="A42" i="17"/>
  <c r="G42" i="17"/>
  <c r="A16" i="17"/>
</calcChain>
</file>

<file path=xl/sharedStrings.xml><?xml version="1.0" encoding="utf-8"?>
<sst xmlns="http://schemas.openxmlformats.org/spreadsheetml/2006/main" count="1451" uniqueCount="492">
  <si>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</si>
  <si>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</si>
  <si>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</si>
  <si>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</si>
  <si>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</si>
  <si>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</si>
  <si>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</si>
  <si>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</si>
  <si>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Centro</t>
  </si>
  <si>
    <t>Colegio Puente</t>
  </si>
  <si>
    <t>Los materiales y recursos didácticos que se vayan a utilizar.</t>
  </si>
  <si>
    <t>Departamento</t>
  </si>
  <si>
    <t>Matemáticas</t>
  </si>
  <si>
    <t>Los procedimientos, instrumentos de evaluación y criterios de calificación del aprendizaje del alumnado, así como el procedimiento de actuación en caso de alumnos progreso no adecuado</t>
  </si>
  <si>
    <t>Etapa</t>
  </si>
  <si>
    <t>Primaria</t>
  </si>
  <si>
    <t xml:space="preserve">Las medidas de atención a la diversidad del curso de la etapa correspondiente. </t>
  </si>
  <si>
    <t>Asignatura</t>
  </si>
  <si>
    <t>Curso</t>
  </si>
  <si>
    <t>4º</t>
  </si>
  <si>
    <t>Profesor</t>
  </si>
  <si>
    <t>Javier López Campo-Cossío</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</si>
  <si>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</si>
  <si>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</si>
  <si>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</si>
  <si>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</si>
  <si>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</si>
  <si>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</si>
  <si>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</si>
  <si>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</si>
  <si>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</si>
  <si>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</si>
  <si>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</si>
  <si>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</si>
  <si>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</si>
  <si>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</si>
  <si>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</si>
  <si>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</si>
  <si>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</si>
  <si>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</si>
  <si>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</si>
  <si>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</si>
  <si>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</si>
  <si>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</si>
  <si>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</si>
  <si>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</si>
  <si>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</si>
  <si>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</si>
  <si>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</si>
  <si>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</si>
  <si>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</si>
  <si>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</si>
  <si>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</si>
  <si>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</si>
  <si>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</si>
  <si>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</si>
  <si>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</si>
  <si>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</si>
  <si>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</si>
  <si>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</si>
  <si>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</si>
  <si>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</si>
  <si>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</si>
  <si>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</si>
  <si>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</si>
  <si>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</si>
  <si>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</si>
  <si>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</si>
  <si>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</si>
  <si>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</si>
  <si>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</si>
  <si>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</si>
  <si>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</si>
  <si>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</si>
  <si>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</si>
  <si>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</si>
  <si>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</si>
  <si>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</si>
  <si>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</si>
  <si>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</si>
  <si>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</si>
  <si>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</si>
  <si>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</si>
  <si>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</si>
  <si>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</si>
  <si>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</si>
  <si>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</si>
  <si>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</si>
  <si>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</si>
  <si>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</si>
  <si>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</si>
  <si>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</si>
  <si>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</si>
  <si>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</si>
  <si>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</si>
  <si>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</si>
  <si>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</si>
  <si>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</si>
  <si>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</si>
  <si>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</si>
  <si>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</si>
  <si>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</si>
  <si>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</si>
  <si>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</si>
  <si>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</si>
  <si>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</si>
  <si>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</si>
  <si>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</si>
  <si>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</si>
  <si>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</si>
  <si>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</si>
  <si>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</si>
  <si>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</si>
  <si>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</si>
  <si>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</si>
  <si>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</si>
  <si>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</si>
  <si>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</si>
  <si>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</si>
  <si>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</si>
  <si>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</si>
  <si>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</si>
  <si>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</si>
  <si>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</si>
  <si>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</si>
  <si>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</si>
  <si>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</si>
  <si>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</si>
  <si>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</si>
  <si>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</si>
  <si>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</si>
  <si>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</si>
  <si>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</si>
  <si>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</si>
  <si>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</si>
  <si>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</si>
  <si>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</si>
  <si>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</si>
  <si>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</si>
  <si>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</si>
  <si>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</si>
  <si>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</si>
  <si>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</si>
  <si>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</si>
  <si>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</si>
  <si>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</si>
  <si>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</si>
  <si>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</si>
  <si>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</si>
  <si>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</si>
  <si>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</si>
  <si>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</si>
  <si>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</si>
  <si>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</si>
  <si>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</si>
  <si>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</si>
  <si>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</si>
  <si>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</si>
  <si>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Interpretar situaciones de la vida cotidiana, proporcionando una representación matemática de las mismas mediante conceptos, herramientas y estrategias, para analizar la información más relevante.</t>
  </si>
  <si>
    <t>STEM1, STEM2, STEM4, CD2, CPSAA5, CE1, CE3, CCEC4.</t>
  </si>
  <si>
    <t>Resolver situaciones problematizadas, aplicando diferentes técnicas, estrategias y formas de razonamiento, para explorar distintas maneras de proceder, obtener soluciones y asegurar su validez desde un punto de vista formal y en relación con el contexto planteado.</t>
  </si>
  <si>
    <t>STEM1, STEM2, CPSAA4, CPSAA5, CE3.</t>
  </si>
  <si>
    <t>Explorar, formular y comprobar conjeturas sencillas o plantear problemas de tipo matemático en situaciones basadas en la vida cotidiana de forma guiada, reconociendo el valor del razonamiento y la argumentación para contrastar su validez, adquirir e integrar nuevo conocimiento</t>
  </si>
  <si>
    <t>CCL1, STEM1, STEM2, CD1, CD3, CD5, CE3.</t>
  </si>
  <si>
    <t>Utilizar el pensamiento computacional organizando datos, descomponiendo en partes, reconociendo patrones, generalizando e interpretando, modificando y creando algoritmos de forma guiada para modelizar y automatizar situaciones de la vida cotidiana.</t>
  </si>
  <si>
    <t>STEM1, STEM2, STEM3, CD1, CD3, CD5, CE3.</t>
  </si>
  <si>
    <t>Reconocer y utilizar conexiones entre las diferentes ideas matemáticas, así como identificar las matemáticas implicadas en otras áreas o en la vida cotidiana, interrelacionando conceptos y procedimientos para interpretar situaciones y contextos diversos.</t>
  </si>
  <si>
    <t>STEM1, STEM3, CD3, CD5, CC4, CCEC1.</t>
  </si>
  <si>
    <t>Comunicar y representar, de forma individual y colectiva, conceptos, procedimientos y resultados matemáticos utilizando el lenguaje oral, escrito, gráfico, multimodal y la terminología apropiados, para dar significado y permanencia a las ideas matemáticas.</t>
  </si>
  <si>
    <t>CCL1, CCL3, STEM2, STEM4, CD1, CD5, CE3, CCEC4.</t>
  </si>
  <si>
    <t>Desarrollar destrezas personales que ayuden a identificar y gestionar emociones al enfrentarse a retos matemáticos, fomentando la confianza en las propias posibilidades, aceptando el error como parte del proceso de aprendizaje y adaptándose ante situaciones de incertidumbre, para mejorar la perseverancia y disfrutar en el aprendizaje de las matemáticas.</t>
  </si>
  <si>
    <t>STEM5, CPSAA1, CPSAA4, CPSAA5, CE2, CE3.</t>
  </si>
  <si>
    <t>Desarrollar destrezas sociales reconociendo y respetando las emociones, las experiencias de los demás y el valor de la diversidad y participando activamente en equipos de trabajo heterogéneos con roles asignados, para construir una identidad positiva como estudiante de matemáticas, fomentar el bienestar personal y crear relaciones saludables.</t>
  </si>
  <si>
    <t>CCL5, CP3, STEM3, CPSAA1, CPSAA3, CC2, CC3.</t>
  </si>
  <si>
    <t>Cod. Criterio</t>
  </si>
  <si>
    <t>Cod. Comp</t>
  </si>
  <si>
    <t>Criterios de evaluación según 
Decreto 66/2022</t>
  </si>
  <si>
    <t>Concrección del criterio para el curso 3º
(Sin cambios respecto a la Orden)</t>
  </si>
  <si>
    <t>Ponderación total</t>
  </si>
  <si>
    <t>01.01</t>
  </si>
  <si>
    <t>Interpretar, de forma verbal o gráfica, problemas de la vida cotidiana, comprendiendo las preguntas planteadas a través de diferentes estrategias o herramientas, incluidas las tecnológicas.</t>
  </si>
  <si>
    <t>01.02</t>
  </si>
  <si>
    <t>Producir representaciones matemáticas a través de esquemas o diagramas que ayuden en la resolución de una situación problematizada.</t>
  </si>
  <si>
    <t>02.01</t>
  </si>
  <si>
    <t>Comparar entre diferentes estrategias para resolver un problema de forma pautada.</t>
  </si>
  <si>
    <t>02.02</t>
  </si>
  <si>
    <t>Obtener posibles soluciones de un problema siguiendo alguna estrategia conocida.</t>
  </si>
  <si>
    <t>02.03</t>
  </si>
  <si>
    <t>Demostrar la corrección matemática de las soluciones de un problema y su coherencia en el contexto planteado.</t>
  </si>
  <si>
    <t>03.01</t>
  </si>
  <si>
    <t>Analizar conjeturas matemáticas sencillas investigando patrones, propiedades y relaciones de forma pautada.</t>
  </si>
  <si>
    <t>03.02</t>
  </si>
  <si>
    <t>Dar ejemplos de problemas sobre situaciones cotidianas que se resuelven matemáticamente.</t>
  </si>
  <si>
    <t>04.01</t>
  </si>
  <si>
    <t>Automatizar situaciones sencillas de la vida cotidiana que se realicen paso a paso o sigan una rutina, utilizando de forma pautada principios básicos del pensamiento computacional.</t>
  </si>
  <si>
    <t>04.02</t>
  </si>
  <si>
    <t>Emplear herramientas tecnológicas adecuadas en el proceso de resolución deproblemas.</t>
  </si>
  <si>
    <t>05.01</t>
  </si>
  <si>
    <t>Realizar conexiones entre los diferentes elementos matemáticos, aplicando conocimientos y experiencias propios.</t>
  </si>
  <si>
    <t>05.02</t>
  </si>
  <si>
    <t>Interpretar situaciones en contextos diversos, reconociendo las conexiones entre las matemáticas y la vida cotidiana.</t>
  </si>
  <si>
    <t>06.01</t>
  </si>
  <si>
    <t>Reconocer el lenguaje matemático sencillo presente en la vida cotidiana en diferentes formatos, adquiriendo vocabulario específico básico y mostrando la comprensión del mensaje.</t>
  </si>
  <si>
    <t>06.02</t>
  </si>
  <si>
    <t>Explicar los procesos e ideas matemáticas, los pasos seguidos en la resolución de un problema o los resultados obtenidos, utilizando un lenguaje matemático sencillo en diferentes formatos.</t>
  </si>
  <si>
    <t>07.01</t>
  </si>
  <si>
    <t>Identificar las emociones propias al abordar retos matemáticos, pidiendo ayuda solo cuando sea necesario y desarrollando la autoconfianza.</t>
  </si>
  <si>
    <t>07.02</t>
  </si>
  <si>
    <t>Mostrar actitudes positivas ante retos matemáticos tales como el esfuerzo y la flexibilidad, valorando el error como una oportunidad de aprendizaje.</t>
  </si>
  <si>
    <t>08.01</t>
  </si>
  <si>
    <t>Trabajar en equipo activa y respetuosamente, comunicándose adecuadamente, respetando la diversidad del grupo y estableciendo relaciones saludables basadas en la igualdad y la resolución pacífica de conflictos.</t>
  </si>
  <si>
    <t>08.02</t>
  </si>
  <si>
    <t>Participar en el reparto de tareas, asumiendo y respetando las responsabilidades individuales asignadas y empleando estrategias sencillas de trabajo en equipo dirigidas a la consecución de objetivos compartidos.</t>
  </si>
  <si>
    <t>Cod.Logro</t>
  </si>
  <si>
    <t>Criterio / Subcriterio</t>
  </si>
  <si>
    <t>Cod-Subcrt</t>
  </si>
  <si>
    <t>Ponderación parcial</t>
  </si>
  <si>
    <t>Ponderación global</t>
  </si>
  <si>
    <t>01.01 Interpretar, de forma verbal o gráfica, problemas de la vida cotidiana, comprendiendo las preguntas planteadas a través de diferentes estrategias o herramientas, incluidas las tecnológicas.</t>
  </si>
  <si>
    <t>01.01.01</t>
  </si>
  <si>
    <t>01.01.01 Interpretar, de forma verbal o gráfica, problemas de la vida cotidiana, comprendiendo las preguntas planteadas a través de diferentes estrategias o herramientas, incluidas las tecnológicas.</t>
  </si>
  <si>
    <t>01.02 Producir representaciones matemáticas a través de esquemas o diagramas que ayuden en la resolución de una situación problematizada.</t>
  </si>
  <si>
    <t>01.02.01 Producir representaciones matemáticas a través de esquemas o diagramas que ayuden en la resolución de una situación problematizada.</t>
  </si>
  <si>
    <t>02.01 Comparar entre diferentes estrategias para resolver un problema de forma pautada.</t>
  </si>
  <si>
    <t>02.01.01 Comparar entre diferentes estrategias para resolver un problema de forma pautada.</t>
  </si>
  <si>
    <t>02.02 Obtener posibles soluciones de un problema siguiendo alguna estrategia conocida.</t>
  </si>
  <si>
    <t>02.02.01 Obtener posibles soluciones de un problema siguiendo alguna estrategia conocida.</t>
  </si>
  <si>
    <t>02.03 Demostrar la corrección matemática de las soluciones de un problema y su coherencia en el contexto planteado.</t>
  </si>
  <si>
    <t xml:space="preserve">02.03.01 Demostrar su coherencia en el contexto planteado. </t>
  </si>
  <si>
    <t xml:space="preserve">02.03.02 Demostrar la corrección matemática de las soluciones de un problema. </t>
  </si>
  <si>
    <t>03.01 Analizar conjeturas matemáticas sencillas investigando patrones, propiedades y relaciones de forma pautada.</t>
  </si>
  <si>
    <t>03.01.01 Analizar conjeturas matemáticas sencillas investigando patrones, propiedades y relaciones de forma pautada.</t>
  </si>
  <si>
    <t>03.02 Dar ejemplos de problemas sobre situaciones cotidianas que se resuelven matemáticamente.</t>
  </si>
  <si>
    <t>03.02.01 Dar ejemplos de problemas de suma sobre situaciones cotidianas que se resuelven matemáticamente.</t>
  </si>
  <si>
    <t>03.02.02 Dar ejemplos de problemas de resta sobre situaciones cotidianas que se resuelven matemáticamente.</t>
  </si>
  <si>
    <t>03.02.03</t>
  </si>
  <si>
    <t>03.02.03 Dar ejemplos de problemas de multiplicación sobre situaciones cotidianas que se resuelven matemáticamente.</t>
  </si>
  <si>
    <t>03.02.04 Dar ejemplos de problemas de división sobre situaciones cotidianas que se resuelven matemáticamente.</t>
  </si>
  <si>
    <t>04.01 Automatizar situaciones sencillas de la vida cotidiana que se realicen paso a paso o sigan una rutina, utilizando de forma pautada principios básicos del pensamiento computacional.</t>
  </si>
  <si>
    <t>04.01.01 Automatizar situaciones sencillas de la vida cotidiana que se realicen paso a paso o sigan una rutina, utilizando de forma pautada principios básicos del pensamiento computacional de la suma.</t>
  </si>
  <si>
    <t>04.01.02 Automatizar situaciones sencillas de la vida cotidiana que se realicen paso a paso o sigan una rutina, utilizando de forma pautada principios básicos del pensamiento computacional de la resta.</t>
  </si>
  <si>
    <t>04.01.03 Automatizar situaciones sencillas de la vida cotidiana que se realicen paso a paso o sigan una rutina, utilizando de forma pautada principios básicos del pensamiento computacional de la multiplicación.</t>
  </si>
  <si>
    <t>04.01.04</t>
  </si>
  <si>
    <t>04.01.04 Automatizar situaciones sencillas de la vida cotidiana que se realicen paso a paso o sigan una rutina, utilizando de forma pautada principios básicos del pensamiento computacional de la división.</t>
  </si>
  <si>
    <t>04.02 Emplear herramientas tecnológicas adecuadas en el proceso de resolución deproblemas.</t>
  </si>
  <si>
    <t>04.02.01 Emplear herramientas tecnológicas adecuadas en el proceso de resolución deproblemas.</t>
  </si>
  <si>
    <t>05.01 Realizar conexiones entre los diferentes elementos matemáticos, aplicando conocimientos y experiencias propios.</t>
  </si>
  <si>
    <t>05.01.01 Realizar conexiones entre los diferentes elementos matemáticos, aplicando conocimientos y experiencias propios.</t>
  </si>
  <si>
    <t>05.02 Interpretar situaciones en contextos diversos, reconociendo las conexiones entre las matemáticas y la vida cotidiana.</t>
  </si>
  <si>
    <t>05.02.01 Interpretar situaciones en contextos diversos, reconociendo las conexiones entre las matemáticas y la vida cotidiana.</t>
  </si>
  <si>
    <t>06.01 Reconocer el lenguaje matemático sencillo presente en la vida cotidiana en diferentes formatos, adquiriendo vocabulario específico básico y mostrando la comprensión del mensaje.</t>
  </si>
  <si>
    <t>06.01.01 Reconocer el lenguaje matemático sencillo presente en la vida cotidiana en diferentes formatos, adquiriendo vocabulario específico básico y mostrando la comprensión del mensaje.</t>
  </si>
  <si>
    <t>06.02 Explicar los procesos e ideas matemáticas, los pasos seguidos en la resolución de un problema o los resultados obtenidos, utilizando un lenguaje matemático sencillo en diferentes formatos.</t>
  </si>
  <si>
    <t>06.02.01 Explicar los procesos e ideas matemáticas, los pasos seguidos en la resolución de un problema, utilizando un lenguaje matemático sencillo en diferentes formatos.</t>
  </si>
  <si>
    <t>07.01 Identificar las emociones propias al abordar retos matemáticos, pidiendo ayuda solo cuando sea necesario y desarrollando la autoconfianza.</t>
  </si>
  <si>
    <t>07.01.01 Identificar las emociones propias al abordar retos matemáticos, pidiendo ayuda solo cuando sea necesario y desarrollando la autoconfianza.</t>
  </si>
  <si>
    <t>07.02 Mostrar actitudes positivas ante retos matemáticos tales como el esfuerzo y la flexibilidad, valorando el error como una oportunidad de aprendizaje.</t>
  </si>
  <si>
    <t>07.02.01 Mostrar actitudes positivas ante retos matemáticos tales como el esfuerzo.</t>
  </si>
  <si>
    <t>08.01 Trabajar en equipo activa y respetuosamente, comunicándose adecuadamente, respetando la diversidad del grupo y estableciendo relaciones saludables basadas en la igualdad y la resolución pacífica de conflictos.</t>
  </si>
  <si>
    <t>08.01.01 Trabajar en equipo activa y respetuosamente, comunicándose adecuadamente, respetando la diversidad del grupo y estableciendo relaciones saludables basadas en la igualdad y la resolución pacífica de conflictos.</t>
  </si>
  <si>
    <t>08.02 Participar en el reparto de tareas, asumiendo y respetando las responsabilidades individuales asignadas y empleando estrategias sencillas de trabajo en equipo dirigidas a la consecución de objetivos compartidos.</t>
  </si>
  <si>
    <t>08.02.01 Participar en el reparto de tareas, asumiendo y respetando las responsabilidades individuales asignadas y empleando estrategias sencillas de trabajo en equipo dirigidas a la consecución de objetivos compartidos.</t>
  </si>
  <si>
    <t>Saberes básicos según Decreto 66/2022</t>
  </si>
  <si>
    <t>Concreción del saber para el curso</t>
  </si>
  <si>
    <t>Concrección del saber básico para otros cursos</t>
  </si>
  <si>
    <t>Nivel1</t>
  </si>
  <si>
    <t>Nivel2</t>
  </si>
  <si>
    <t>Nivel3</t>
  </si>
  <si>
    <t>(Sin cambios)</t>
  </si>
  <si>
    <t>Verificación Impartido</t>
  </si>
  <si>
    <t>3º Primaria</t>
  </si>
  <si>
    <t>4º Primaria</t>
  </si>
  <si>
    <t>A. Sentido numérico</t>
  </si>
  <si>
    <t>A1. Conteo</t>
  </si>
  <si>
    <t>A1a- Estrategias variadas de conteo, recuento sistemático y adaptación del conteo al tamaño de los números en situaciones de la vida cotidiana en cantidades hasta el 9999.</t>
  </si>
  <si>
    <t>A2. Cantidad</t>
  </si>
  <si>
    <t>A2a - Estrategias y técnicas de interpretación y manipulación del orden de magnitud de los números (decenas, centenas y millares).</t>
  </si>
  <si>
    <t>A2b- Estimaciones y aproximaciones razonadas de cantidades en contextos de resolución de problemas.</t>
  </si>
  <si>
    <t>A2c - Lectura, representación (incluida la recta numérica y con materiales manipulativos), composición, descomposición y recomposición de números naturales hasta 9999.</t>
  </si>
  <si>
    <t>A2d. - Fracciones propias con denominador hasta 12 para expresar cantidades en contextos de la vida cotidiana.</t>
  </si>
  <si>
    <t>A3. Sentido de las operaciones.</t>
  </si>
  <si>
    <t>A3a- Estrategias de cálculo mental con números naturales y fracciones.</t>
  </si>
  <si>
    <t>A3b- Estrategias de reconocimiento de qué operaciones simples (suma, resta, multiplicación, división como reparto y partición) son útiles para resolver situaciones problemáticas en un contexto de la vida real.</t>
  </si>
  <si>
    <t>A3c- Construcción de las tablas de multiplicar apoyándose en número de veces, suma repetida o disposición en cuadrículas.</t>
  </si>
  <si>
    <t>A3d- Suma, resta, multiplicación y división de números naturales resueltas con flexibilidad y sentido en situaciones contextualizadas: estrategias y herramientas de resolución y propiedades.</t>
  </si>
  <si>
    <t>A4. Relaciones</t>
  </si>
  <si>
    <t>A4a- Sistema de numeración de base diez (hasta el 9999): aplicación de las relaciones que genera en las operaciones.</t>
  </si>
  <si>
    <t>A4b- Números naturales y fracciones en contextos de la vida cotidiana: comparación y ordenación.</t>
  </si>
  <si>
    <t>A4c- Relaciones entre la suma y la resta, y la multiplicación y la división: aplicación en contextos cotidianos.</t>
  </si>
  <si>
    <t>A5. Educación financiera</t>
  </si>
  <si>
    <t>A5a- Cálculo y estimación de cantidades y cambios (euros y céntimos de euro) en problemas de la vida cotidiana: ingresos, gastos y ahorro. Decisiones de compra responsable.</t>
  </si>
  <si>
    <t>B. Sentido de la medida</t>
  </si>
  <si>
    <t>B1. Magnitud</t>
  </si>
  <si>
    <t>B1a- Atributos mensurables de los objetos (longitud, masa, capacidad, superficie, volumen y amplitud del ángulo).</t>
  </si>
  <si>
    <t>B1b- Unidades convencionales (km, m, cm, mm; kg, g; l y ml) y no convencionales en situaciones de la vida cotidiana.</t>
  </si>
  <si>
    <t>B1c- Medida del tiempo (año, mes, semana, día, hora y minutos) y determinación de la duración de periodos de tiempo.</t>
  </si>
  <si>
    <t>B2. Medición</t>
  </si>
  <si>
    <t>B2a- Estrategias para realizar mediciones con instrumentos y unidades no convencionales (repetición de una unidad, uso de cuadrículas y materiales manipulativos) y convencionales.</t>
  </si>
  <si>
    <t>B2b- Procesos de medición mediante instrumentos convencionales (regla, cinta métrica, balanzas, reloj analógico y digital).</t>
  </si>
  <si>
    <t>B3. Estimación y relaciones</t>
  </si>
  <si>
    <t>B3a- Estrategias de comparación y ordenación de medidas de la misma magnitud (km, m, cm, mm; kg, g; l y ml): aplicación de equivalencias entre unidades en problemas de la vida cotidiana que impliquen convertir en unidades más pequeñas.</t>
  </si>
  <si>
    <t>B3b- Estimación de medidas de longitud, masa y capacidad por comparación.</t>
  </si>
  <si>
    <t>B3c- Evaluación de resultados de mediciones y estimaciones o cálculos de medidas.</t>
  </si>
  <si>
    <t>C. Sentido espacial</t>
  </si>
  <si>
    <t>C1. Figuras geométricas de dos y tres dimensiones</t>
  </si>
  <si>
    <t>C1a- Figuras geométricas de dos o tres dimensiones en objetos de la vida cotidiana: identificación y clasificación atendiendo a sus elementos y a las relaciones entre ellos.</t>
  </si>
  <si>
    <t>C1b- Estrategias y técnicas de construcción de figuras geométricas de dos y tres dimensiones por composición y descomposición, mediante materiales manipulables, instrumentos de dibujo (regla y escuadra) y aplicaciones informáticas.</t>
  </si>
  <si>
    <t>C1c- Vocabulario: descripción verbal de los elementos y las propiedades de figuras geométricas sencillas.</t>
  </si>
  <si>
    <t>C1d- Propiedades de figuras geométricas de dos y tres dimensiones: exploración mediante materiales manipulables (cuadrículas, geoplanos, policubos, etc.) y el manejo de herramientas digitales (programas de geometría dinámica, realidad aumentada, robótica educativa, etc.).</t>
  </si>
  <si>
    <t>C2. Localización y sistemas de representación</t>
  </si>
  <si>
    <t>C2a- Descripción de la posición relativa de objetos en el espacio o de sus representaciones, utilizando vocabulario geométrico adecuado (paralelo, perpendicular, oblicuo, derecha, izquierda, etc.)</t>
  </si>
  <si>
    <t>C2b- Descripción verbal e interpretación de movimientos, en relación a uno mismo o a otros puntos de referencia, utilizando vocabulario geométrico adecuado.</t>
  </si>
  <si>
    <t>C2c- Interpretación de itinerarios en planos, utilizando soportes físicos y virtuales.</t>
  </si>
  <si>
    <t>C3. Movimientos y transformaciones</t>
  </si>
  <si>
    <t>C3a- Identificación de figuras transformadas mediante traslaciones y simetrías en situaciones de la vida cotidiana.</t>
  </si>
  <si>
    <t>C3b- Generación de figuras transformadas a partir de simetrías y traslaciones de un patrón inicial y predicción del resultado.</t>
  </si>
  <si>
    <t>C4. Visualización, razonamiento y modelización geométrica</t>
  </si>
  <si>
    <t>C4a- Estrategias para el cálculo de perímetros de figuras planas y utilización en la resolución de problemas de la vida cotidiana.</t>
  </si>
  <si>
    <t>C4b- Modelos geométricos en la resolución de problemas relacionados con los otros sentidos de los saberes matemáticos.</t>
  </si>
  <si>
    <t>C4c- Reconocimiento de relaciones geométricas en campos ajenos a la clase de matemáticas, como el arte, las ciencias y la vida cotidiana.</t>
  </si>
  <si>
    <t>D. Sentido algebraico</t>
  </si>
  <si>
    <t>D1. Patrones</t>
  </si>
  <si>
    <t>D1a- Identificación, descripción verbal, representación y predicción razonada de términos a partir de las regularidades en una colección de números, figuras o imágenes.</t>
  </si>
  <si>
    <t>D2. Modelo matemático</t>
  </si>
  <si>
    <t>D2a- Proceso pautado de modelización usando representaciones matemáticas (gráficas, tablas...) para facilitar la comprensión y la resolución de problemas de la vida cotidiana.</t>
  </si>
  <si>
    <t>D3. Relaciones y funciones</t>
  </si>
  <si>
    <t>D3a- Relaciones de igualdad y desigualdad, y uso de los signos = y ≠ entre expresiones que incluyan operaciones y sus propiedades.</t>
  </si>
  <si>
    <t>D3b- La igualdad como expresión de una relación de equivalencia entre dos elementos y obtención de datos sencillos desconocidos (representados por medio de un símbolo) en cualquiera de los dos elementos.</t>
  </si>
  <si>
    <t>D3c- Representación de la relación «mayor que» y «menor que», y uso de los signos &lt; y &gt;.</t>
  </si>
  <si>
    <t>D4.Pensamiento computacional</t>
  </si>
  <si>
    <t>D4a- Estrategias para la interpretación y modificación de algoritmos sencillos con o sin componentes tecnológicos (reglas de juegos, instrucciones secuenciales, bucles, patrones repetitivos, programación por bloques, robótica educativa...).</t>
  </si>
  <si>
    <t>E. Sentido estocástico</t>
  </si>
  <si>
    <t>E1. Organización y análisis de datos</t>
  </si>
  <si>
    <t>E1a- Gráficos estadísticos de la vida cotidiana (pictogramas, gráficas de barras, histogramas...): lectura e interpretación.</t>
  </si>
  <si>
    <t>E1b- Estrategias sencillas para la recogida, clasificación y organización de datos cualitativos o cuantitativos discretos en muestras pequeñas mediante calculadora y aplicaciones informáticas sencillas. Frecuencia absoluta: interpretación.</t>
  </si>
  <si>
    <t>E1c- Gráficos estadísticos sencillos (diagrama de barras y pictogramas) para representar datos, seleccionando el más conveniente, mediante recursos tradicionales y aplicaciones informáticas sencillas.</t>
  </si>
  <si>
    <t>E1d- La moda: interpretación como el dato más frecuente.</t>
  </si>
  <si>
    <t>E1e- Comparación gráfica de dos conjuntos de datos para establecer relaciones y extraer conclusiones.</t>
  </si>
  <si>
    <t>E2. Incertidumbre</t>
  </si>
  <si>
    <t>E2a- La probabilidad como medida subjetiva de la incertidumbre. Reconocimiento de la incertidumbre en situaciones de la vida cotidiana y mediante la realización de experimentos.</t>
  </si>
  <si>
    <t>E2b- Identificación de suceso seguro, suceso posible y suceso imposible.</t>
  </si>
  <si>
    <t>E2c- Comparación de la probabilidad de dos sucesos de forma intuitiva.</t>
  </si>
  <si>
    <t>E3. Inferencia</t>
  </si>
  <si>
    <t>E3a- Formulación de conjeturas a partir de los datos recogidos y analizados, dándoles sentido en el contexto de estudio.</t>
  </si>
  <si>
    <t>F. Sentido socioafectivo</t>
  </si>
  <si>
    <t>F1. Creencias, actitudes y emociones</t>
  </si>
  <si>
    <t>F1a- Gestión emocional: estrategias de identificación y manifestación de las propias emociones ante las matemáticas. Iniciativa y tolerancia ante la frustración en el aprendizaje de las matemáticas.</t>
  </si>
  <si>
    <t>F1b- Fomento de la autonomía y estrategias para la toma de decisiones en situaciones de resolución de problemas. Valoración del error como oportunidad de aprendizaje.</t>
  </si>
  <si>
    <t>F2. Trabajo en equipo, inclusión, respeto y diversidad</t>
  </si>
  <si>
    <t>F2a- Sensibilidad y respeto ante las diferencias individuales presentes en el aula: identificación y rechazo de actitudes discriminatorias.</t>
  </si>
  <si>
    <t>F2b- Participación activa en el trabajo en equipo, escucha activa y respeto por el trabajo de los demás.</t>
  </si>
  <si>
    <t>F2c- Reconocimiento y comprensión de las emociones y experiencias de los demás ante las matemáticas.</t>
  </si>
  <si>
    <t>F2d- Valoración de la contribución de las matemáticas a los distintos ámbitos del conocimiento humano desde una perspectiva de género.</t>
  </si>
  <si>
    <t>F2e- Contribución de los conceptos matemáticos básicos a los distintos ámbitos del conocimiento humano desde una perspectiva de género.</t>
  </si>
  <si>
    <t>UP</t>
  </si>
  <si>
    <t>Nombre</t>
  </si>
  <si>
    <t>Inicio</t>
  </si>
  <si>
    <t>Fin</t>
  </si>
  <si>
    <t>Metodologías</t>
  </si>
  <si>
    <t>Contribución  a objetivos del centro</t>
  </si>
  <si>
    <t>Saberes básicos</t>
  </si>
  <si>
    <t>Subcriterio</t>
  </si>
  <si>
    <t>Instrumetro evaluación</t>
  </si>
  <si>
    <t>Notas</t>
  </si>
  <si>
    <t>Números de cuatro y de cinco cifras</t>
  </si>
  <si>
    <t>Septiembre</t>
  </si>
  <si>
    <t xml:space="preserve"> </t>
  </si>
  <si>
    <t>Magistral</t>
  </si>
  <si>
    <t>Prueba escrita</t>
  </si>
  <si>
    <t>Aprendizaje basado en problemas</t>
  </si>
  <si>
    <t>Prueba oral</t>
  </si>
  <si>
    <t>Aprendizaje Cooperativo</t>
  </si>
  <si>
    <t>Trabajo individual</t>
  </si>
  <si>
    <t>Aprendizaje Basado en Competencias</t>
  </si>
  <si>
    <t>Corrección del cuaderno</t>
  </si>
  <si>
    <t>Tutorización entre iguales</t>
  </si>
  <si>
    <t>Observación</t>
  </si>
  <si>
    <t>Sumas y restas</t>
  </si>
  <si>
    <t>Octubre</t>
  </si>
  <si>
    <t>La multiplicación</t>
  </si>
  <si>
    <t>Noviembre</t>
  </si>
  <si>
    <t>Ángulos y polígonos</t>
  </si>
  <si>
    <t>Diciembre</t>
  </si>
  <si>
    <t>La división</t>
  </si>
  <si>
    <t>Enero</t>
  </si>
  <si>
    <t>Práctica de la división</t>
  </si>
  <si>
    <t>Febrero</t>
  </si>
  <si>
    <t>Fracciones</t>
  </si>
  <si>
    <t>Marzo</t>
  </si>
  <si>
    <t>Los cuerpos geométricos</t>
  </si>
  <si>
    <t>Abril</t>
  </si>
  <si>
    <t>Números decimales</t>
  </si>
  <si>
    <t>El tiempo y el dinero</t>
  </si>
  <si>
    <t>Mayo</t>
  </si>
  <si>
    <t>Longitud</t>
  </si>
  <si>
    <t>Capacidad y masa</t>
  </si>
  <si>
    <t>Junio</t>
  </si>
  <si>
    <t>SA</t>
  </si>
  <si>
    <t>Duración</t>
  </si>
  <si>
    <t>Temp.</t>
  </si>
  <si>
    <t>Vinculación con otras asignaturas o UP</t>
  </si>
  <si>
    <t>Recursos específicos</t>
  </si>
  <si>
    <t>Observaciones</t>
  </si>
  <si>
    <t>Hay que cuidarse</t>
  </si>
  <si>
    <t>1 sesión</t>
  </si>
  <si>
    <t>UP4</t>
  </si>
  <si>
    <t>Conocimiento del medio</t>
  </si>
  <si>
    <t>Libros de texto</t>
  </si>
  <si>
    <t>Lengua</t>
  </si>
  <si>
    <t>ABP</t>
  </si>
  <si>
    <t>Sala informática</t>
  </si>
  <si>
    <t>Trabajo equipo</t>
  </si>
  <si>
    <t>Educación Artística</t>
  </si>
  <si>
    <t>Proyector</t>
  </si>
  <si>
    <t>Presentación</t>
  </si>
  <si>
    <t>Religión y ODS</t>
  </si>
  <si>
    <t>Flipped Classroom</t>
  </si>
  <si>
    <t>Fotocopias y cuaderno</t>
  </si>
  <si>
    <t>UP1</t>
  </si>
  <si>
    <t>Cartulina, tijeras, pegamento y utiles de escritura</t>
  </si>
  <si>
    <t>UP2</t>
  </si>
  <si>
    <t>UP3</t>
  </si>
  <si>
    <t>Pensar antes de consumir</t>
  </si>
  <si>
    <t>UP8</t>
  </si>
  <si>
    <t>UP5</t>
  </si>
  <si>
    <t>UP6</t>
  </si>
  <si>
    <t>UP7</t>
  </si>
  <si>
    <t>Valorar las diferencias</t>
  </si>
  <si>
    <t>UP12</t>
  </si>
  <si>
    <t>UP9</t>
  </si>
  <si>
    <t>UP10</t>
  </si>
  <si>
    <t>UP11</t>
  </si>
  <si>
    <t>Materiales y recursos didácticos:</t>
  </si>
  <si>
    <t>Digital</t>
  </si>
  <si>
    <t>Finalidad</t>
  </si>
  <si>
    <t>Temporalización</t>
  </si>
  <si>
    <t>Libro del alumno.</t>
  </si>
  <si>
    <t>No</t>
  </si>
  <si>
    <t>Todo el curso</t>
  </si>
  <si>
    <t>Cuaderno de Matemáticas.</t>
  </si>
  <si>
    <t>Ábaco y regletas de cartulina.</t>
  </si>
  <si>
    <t>UP1 y UP2</t>
  </si>
  <si>
    <t>Cuaderno de cálculo y problemas.</t>
  </si>
  <si>
    <t>Murales.</t>
  </si>
  <si>
    <t>Bloques.</t>
  </si>
  <si>
    <t>Tablas de multiplicar.</t>
  </si>
  <si>
    <t>Reloj digital y analógico.</t>
  </si>
  <si>
    <t>Sí</t>
  </si>
  <si>
    <t>Regla y cartabón.</t>
  </si>
  <si>
    <t>UP8 y UP9</t>
  </si>
  <si>
    <t>Tijeras.</t>
  </si>
  <si>
    <t>Sala de informática</t>
  </si>
  <si>
    <t>Calculadora</t>
  </si>
  <si>
    <t>Si</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</si>
  <si>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</si>
  <si>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</si>
  <si>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</si>
  <si>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</si>
  <si>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</si>
  <si>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</si>
  <si>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</si>
  <si>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</si>
  <si>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</si>
  <si>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</si>
  <si>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</si>
  <si>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</si>
  <si>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</si>
  <si>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</si>
  <si>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</si>
  <si>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</si>
  <si>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</si>
  <si>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</si>
  <si>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</si>
  <si>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</si>
  <si>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</si>
  <si>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</si>
  <si>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</si>
  <si>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</si>
  <si>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</si>
  <si>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</si>
  <si>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</si>
  <si>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</si>
  <si>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</si>
  <si>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Dificultades en la comprensión oral y escrita</t>
  </si>
  <si>
    <t xml:space="preserve">Simplificación de textos orales y escritos, flexibilización de tiempo, presentación de información de diferentes modos, ubicación en el aula cercana al profesor. </t>
  </si>
  <si>
    <t>Dificultades de aprendizaje en diferentes áreas derivados de probemas neurologícos</t>
  </si>
  <si>
    <t xml:space="preserve">Simplificación de textos orales y escritos, flexibilización de tiempo, presentación de información de diferentes modos, ubicación en el aula cercana al profesor, estrategias para la concentración y la atención. </t>
  </si>
  <si>
    <t>Instrumentos eval</t>
  </si>
  <si>
    <t>Gamificación</t>
  </si>
  <si>
    <t>Design Thinking</t>
  </si>
  <si>
    <t>Autoevaluación</t>
  </si>
  <si>
    <t>Prueba práctica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</si>
</sst>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2">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sz val="12"/>
      <color rgb="FF000000"/>
      <name val="Calibri"/>
      <family val="2"/>
    </font>
  </fonts>
  <fills count="8">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s>
  <borders count="18">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style="thin">
        <color theme="4"/>
      </left>
      <right/>
      <top style="thin">
        <color theme="4"/>
      </top>
      <bottom/>
      <diagonal/>
    </border>
    <border>
      <left/>
      <right/>
      <top style="thin">
        <color theme="4"/>
      </top>
      <bottom/>
      <diagonal/>
    </border>
    <border>
      <left/>
      <right style="thin">
        <color theme="4"/>
      </right>
      <top/>
      <bottom/>
      <diagonal/>
    </border>
  </borders>
  <cellStyleXfs count="2">
    <xf numFmtId="0" fontId="0" fillId="0" borderId="0"/>
    <xf numFmtId="9" fontId="4" fillId="0" borderId="0" applyFont="0" applyFill="0" applyBorder="0" applyAlignment="0" applyProtection="0"/>
  </cellStyleXfs>
  <cellXfs count="110">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165" fontId="0" fillId="0" borderId="15" xfId="0" applyNumberFormat="1" applyBorder="1" applyAlignment="1">
      <alignment vertical="center" wrapText="1"/>
    </xf>
    <xf numFmtId="0" fontId="5" fillId="0" borderId="16" xfId="0" applyFont="1" applyBorder="1" applyAlignment="1">
      <alignment horizontal="center" vertical="center" wrapText="1"/>
    </xf>
    <xf numFmtId="0" fontId="2" fillId="0" borderId="17"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7" xfId="1" quotePrefix="1" applyNumberFormat="1" applyFont="1" applyFill="1" applyBorder="1" applyAlignment="1">
      <alignment horizontal="center" vertical="center" wrapText="1"/>
    </xf>
    <xf numFmtId="10" fontId="0" fillId="0" borderId="17" xfId="1" applyNumberFormat="1" applyFont="1" applyFill="1" applyBorder="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5" borderId="0" xfId="0" applyFont="1" applyFill="1" applyAlignment="1">
      <alignment horizontal="center" vertical="center" wrapText="1"/>
    </xf>
    <xf numFmtId="0" fontId="0" fillId="4" borderId="0" xfId="0" applyFill="1"/>
    <xf numFmtId="0" fontId="0" fillId="5" borderId="12" xfId="0" applyFill="1" applyBorder="1" applyAlignment="1">
      <alignment vertical="center" wrapText="1"/>
    </xf>
    <xf numFmtId="0" fontId="0" fillId="5" borderId="10" xfId="0" applyFill="1" applyBorder="1" applyAlignment="1">
      <alignment vertical="center" wrapText="1"/>
    </xf>
    <xf numFmtId="0" fontId="0" fillId="5" borderId="10" xfId="0" applyFill="1" applyBorder="1" applyAlignment="1">
      <alignment horizontal="left" wrapText="1"/>
    </xf>
    <xf numFmtId="0" fontId="0" fillId="4" borderId="0" xfId="0" applyFill="1" applyAlignment="1">
      <alignment vertical="center" wrapText="1"/>
    </xf>
    <xf numFmtId="164" fontId="0" fillId="4" borderId="0" xfId="0" applyNumberFormat="1" applyFill="1" applyAlignment="1">
      <alignment horizontal="left" vertical="center" wrapText="1"/>
    </xf>
    <xf numFmtId="0" fontId="0" fillId="4" borderId="0" xfId="0" applyFill="1" applyAlignment="1">
      <alignment horizontal="left" vertical="center" wrapText="1"/>
    </xf>
    <xf numFmtId="0" fontId="5" fillId="0" borderId="0" xfId="0" applyFont="1" applyAlignment="1">
      <alignment horizontal="left" vertical="center" wrapText="1"/>
    </xf>
    <xf numFmtId="0" fontId="5" fillId="5" borderId="0" xfId="0" applyFont="1" applyFill="1" applyAlignment="1">
      <alignment horizontal="left" vertical="center" wrapText="1"/>
    </xf>
    <xf numFmtId="9" fontId="5" fillId="0" borderId="0" xfId="1" applyFont="1" applyFill="1" applyBorder="1" applyAlignment="1">
      <alignment horizontal="center" vertical="center" wrapText="1"/>
    </xf>
    <xf numFmtId="10" fontId="5" fillId="0" borderId="0" xfId="1" applyNumberFormat="1" applyFont="1" applyFill="1" applyBorder="1" applyAlignment="1">
      <alignment horizontal="center" vertical="top" wrapText="1"/>
    </xf>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0" fontId="11" fillId="0" borderId="0" xfId="0" applyFont="1" applyAlignment="1">
      <alignment horizontal="justify" vertical="center"/>
    </xf>
    <xf numFmtId="0" fontId="3" fillId="4" borderId="0" xfId="0" applyFont="1" applyFill="1" applyAlignment="1">
      <alignment vertical="center"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cellXfs>
  <cellStyles count="2">
    <cellStyle name="Normal" xfId="0" builtinId="0"/>
    <cellStyle name="Porcentaje" xfId="1" builtinId="5"/>
  </cellStyles>
  <dxfs count="197">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theme="0"/>
        </patternFill>
      </fill>
      <alignment horizontal="left" vertical="bottom"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indexed="65"/>
        </patternFill>
      </fill>
      <alignment horizontal="left" vertical="top" textRotation="0" wrapText="1" indent="0" justifyLastLine="0" shrinkToFit="0" readingOrder="0"/>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theme="9"/>
        <name val="Calibri"/>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bgColor theme="4" tint="0.79998168889431442"/>
        </patternFill>
      </fill>
    </dxf>
    <dxf>
      <fill>
        <patternFill>
          <bgColor theme="4" tint="0.79998168889431442"/>
        </patternFill>
      </fill>
    </dxf>
    <dxf>
      <font>
        <strike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542925</xdr:colOff>
      <xdr:row>1</xdr:row>
      <xdr:rowOff>209550</xdr:rowOff>
    </xdr:from>
    <xdr:to>
      <xdr:col>2</xdr:col>
      <xdr:colOff>1350988</xdr:colOff>
      <xdr:row>7</xdr:row>
      <xdr:rowOff>580823</xdr:rowOff>
    </xdr:to>
    <xdr:pic>
      <xdr:nvPicPr>
        <xdr:cNvPr id="3" name="Imagen 2">
          <a:extLst>
            <a:ext uri="{FF2B5EF4-FFF2-40B4-BE49-F238E27FC236}">
              <a16:creationId xmlns:a16="http://schemas.microsoft.com/office/drawing/2014/main" id="{AF0500FE-0E59-0C73-EAEB-0D130BD489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43050" y="447675"/>
          <a:ext cx="2674963" cy="1952423"/>
        </a:xfrm>
        <a:prstGeom prst="rect">
          <a:avLst/>
        </a:prstGeom>
        <a:solidFill>
          <a:schemeClr val="bg1"/>
        </a:solidFill>
        <a:ln w="57150">
          <a:solidFill>
            <a:schemeClr val="bg1"/>
          </a:solid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D9" totalsRowShown="0" headerRowDxfId="196" dataDxfId="195" headerRowBorderDxfId="193" tableBorderDxfId="194">
  <autoFilter ref="A1:D9" xr:uid="{00000000-0009-0000-0100-000002000000}"/>
  <tableColumns count="4">
    <tableColumn id="1" xr3:uid="{00000000-0010-0000-0000-000001000000}" name="Cod." dataDxfId="192"/>
    <tableColumn id="2" xr3:uid="{00000000-0010-0000-0000-000002000000}" name="Competencia específica" dataDxfId="191"/>
    <tableColumn id="3" xr3:uid="{00000000-0010-0000-0000-000003000000}" name="Descriptores operativos" dataDxfId="190"/>
    <tableColumn id="4" xr3:uid="{00000000-0010-0000-0000-000004000000}" name="Ponderación" dataDxfId="189"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A2:G19" totalsRowShown="0" headerRowDxfId="185" dataDxfId="184">
  <autoFilter ref="A2:G19" xr:uid="{00000000-0009-0000-0100-000003000000}"/>
  <tableColumns count="7">
    <tableColumn id="2" xr3:uid="{00000000-0010-0000-0100-000002000000}" name="Cod. Criterio" dataDxfId="183"/>
    <tableColumn id="10" xr3:uid="{00000000-0010-0000-0100-00000A000000}" name="Cod. Comp" dataDxfId="182">
      <calculatedColumnFormula>VALUE(LEFT(Tabla3[[#This Row],[Cod. Criterio]],2))</calculatedColumnFormula>
    </tableColumn>
    <tableColumn id="3" xr3:uid="{00000000-0010-0000-0100-000003000000}" name="Criterios de evaluación según _x000a_Decreto 66/2022" dataDxfId="181"/>
    <tableColumn id="4" xr3:uid="{00000000-0010-0000-0100-000004000000}" name="Concrección del criterio para el curso 3º_x000a_(Sin cambios respecto a la Orden)" dataDxfId="180"/>
    <tableColumn id="5" xr3:uid="{00000000-0010-0000-0100-000005000000}" name="Ponderación" dataDxfId="179" dataCellStyle="Porcentaje"/>
    <tableColumn id="1" xr3:uid="{00000000-0010-0000-0100-000001000000}" name="Ponderación total" dataDxfId="178" dataCellStyle="Porcentaje">
      <calculatedColumnFormula>Tabla3[[#This Row],[Ponderación]]*VLOOKUP(B3,Tabla2[#All],4,TRUE)</calculatedColumnFormula>
    </tableColumn>
    <tableColumn id="7" xr3:uid="{00000000-0010-0000-0100-000007000000}" name="4º" dataDxfId="177"/>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a35" displayName="Tabla35" ref="A1:G42" totalsRowShown="0" headerRowDxfId="173" dataDxfId="172">
  <autoFilter ref="A1:G42" xr:uid="{00000000-0009-0000-0100-000004000000}"/>
  <tableColumns count="7">
    <tableColumn id="1" xr3:uid="{00000000-0010-0000-0200-000001000000}" name="Cod. Comp" dataDxfId="171">
      <calculatedColumnFormula>VALUE(LEFT(Tabla35[[#This Row],[Cod. Criterio]],2))</calculatedColumnFormula>
    </tableColumn>
    <tableColumn id="2" xr3:uid="{00000000-0010-0000-0200-000002000000}" name="Cod. Criterio" dataDxfId="170"/>
    <tableColumn id="10" xr3:uid="{00000000-0010-0000-0200-00000A000000}" name="Cod.Logro" dataDxfId="169"/>
    <tableColumn id="3" xr3:uid="{00000000-0010-0000-0200-000003000000}" name="Criterio / Subcriterio" dataDxfId="168"/>
    <tableColumn id="14" xr3:uid="{00000000-0010-0000-0200-00000E000000}" name="Cod-Subcrt" dataDxfId="167">
      <calculatedColumnFormula>Tabla35[[#This Row],[Criterio / Subcriterio]]</calculatedColumnFormula>
    </tableColumn>
    <tableColumn id="12" xr3:uid="{00000000-0010-0000-0200-00000C000000}" name="Ponderación parcial" dataDxfId="166" dataCellStyle="Porcentaje"/>
    <tableColumn id="5" xr3:uid="{00000000-0010-0000-0200-000005000000}" name="Ponderación global" dataDxfId="165" dataCellStyle="Porcentaje">
      <calculatedColumnFormula>IF(Tabla35[[#This Row],[Ponderación parcial]]&gt;0,Tabla35[[#This Row],[Ponderación parcial]],1)*VLOOKUP(Tabla35[[#This Row],[Cod. Criterio]],Tabla3[#All],6,FALSE)</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a5" displayName="Tabla5" ref="A2:G57" totalsRowShown="0" headerRowDxfId="164" headerRowBorderDxfId="162" tableBorderDxfId="163" totalsRowBorderDxfId="161">
  <autoFilter ref="A2:G57" xr:uid="{00000000-0009-0000-0100-000005000000}"/>
  <tableColumns count="7">
    <tableColumn id="1" xr3:uid="{00000000-0010-0000-0300-000001000000}" name="Nivel1" dataDxfId="160"/>
    <tableColumn id="2" xr3:uid="{00000000-0010-0000-0300-000002000000}" name="Nivel2" dataDxfId="159"/>
    <tableColumn id="3" xr3:uid="{00000000-0010-0000-0300-000003000000}" name="Nivel3" dataDxfId="158"/>
    <tableColumn id="4" xr3:uid="{00000000-0010-0000-0300-000004000000}" name="(Sin cambios)" dataDxfId="157"/>
    <tableColumn id="5" xr3:uid="{00000000-0010-0000-0300-000005000000}" name="Verificación Impartido" dataDxfId="156">
      <calculatedColumnFormula>MATCH(Tabla5[[#This Row],[(Sin cambios)]],Tabla6[[#All],[Saberes básicos]],0)</calculatedColumnFormula>
    </tableColumn>
    <tableColumn id="6" xr3:uid="{00000000-0010-0000-0300-000006000000}" name="3º Primaria" dataDxfId="155"/>
    <tableColumn id="7" xr3:uid="{00000000-0010-0000-0300-000007000000}" name="4º Primaria" dataDxfId="154"/>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a6" displayName="Tabla6" ref="A1:J297" totalsRowShown="0" headerRowDxfId="51" dataDxfId="50" tableBorderDxfId="49">
  <autoFilter ref="A1:J297" xr:uid="{00000000-0009-0000-0100-000006000000}"/>
  <tableColumns count="10">
    <tableColumn id="1" xr3:uid="{00000000-0010-0000-0400-000001000000}" name="UP" dataDxfId="48"/>
    <tableColumn id="11" xr3:uid="{00000000-0010-0000-0400-00000B000000}" name="Nombre" dataDxfId="47"/>
    <tableColumn id="2" xr3:uid="{00000000-0010-0000-0400-000002000000}" name="Inicio" dataDxfId="46"/>
    <tableColumn id="3" xr3:uid="{00000000-0010-0000-0400-000003000000}" name="Fin" dataDxfId="45"/>
    <tableColumn id="4" xr3:uid="{00000000-0010-0000-0400-000004000000}" name="Metodologías" dataDxfId="44"/>
    <tableColumn id="5" xr3:uid="{00000000-0010-0000-0400-000005000000}" name="Contribución  a objetivos del centro" dataDxfId="43"/>
    <tableColumn id="6" xr3:uid="{00000000-0010-0000-0400-000006000000}" name="Saberes básicos" dataDxfId="42"/>
    <tableColumn id="7" xr3:uid="{00000000-0010-0000-0400-000007000000}" name="Subcriterio" dataDxfId="41"/>
    <tableColumn id="9" xr3:uid="{00000000-0010-0000-0400-000009000000}" name="Instrumetro evaluación" dataDxfId="40"/>
    <tableColumn id="10" xr3:uid="{00000000-0010-0000-0400-00000A000000}" name="Notas" dataDxfId="39"/>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a68" displayName="Tabla68" ref="A1:M58" totalsRowShown="0" headerRowDxfId="21" dataDxfId="20" tableBorderDxfId="19">
  <autoFilter ref="A1:M58" xr:uid="{00000000-0009-0000-0100-000007000000}"/>
  <tableColumns count="13">
    <tableColumn id="1" xr3:uid="{00000000-0010-0000-0500-000001000000}" name="SA" dataDxfId="18"/>
    <tableColumn id="11" xr3:uid="{00000000-0010-0000-0500-00000B000000}" name="Nombre" dataDxfId="17"/>
    <tableColumn id="12" xr3:uid="{00000000-0010-0000-0500-00000C000000}" name="Duración" dataDxfId="16"/>
    <tableColumn id="13" xr3:uid="{00000000-0010-0000-0500-00000D000000}" name="Temp." dataDxfId="15"/>
    <tableColumn id="14" xr3:uid="{00000000-0010-0000-0500-00000E000000}" name="UP" dataDxfId="14"/>
    <tableColumn id="15" xr3:uid="{00000000-0010-0000-0500-00000F000000}" name="Vinculación con otras asignaturas o UP" dataDxfId="13"/>
    <tableColumn id="4" xr3:uid="{00000000-0010-0000-0500-000004000000}" name="Metodologías" dataDxfId="12"/>
    <tableColumn id="16" xr3:uid="{00000000-0010-0000-0500-000010000000}" name="Recursos específicos" dataDxfId="11"/>
    <tableColumn id="5" xr3:uid="{00000000-0010-0000-0500-000005000000}" name="Contribución  a objetivos del centro" dataDxfId="10"/>
    <tableColumn id="6" xr3:uid="{00000000-0010-0000-0500-000006000000}" name="Saberes básicos" dataDxfId="9"/>
    <tableColumn id="7" xr3:uid="{00000000-0010-0000-0500-000007000000}" name="Subcriterio" dataDxfId="8"/>
    <tableColumn id="9" xr3:uid="{00000000-0010-0000-0500-000009000000}" name="Instrumetro evaluación" dataDxfId="7"/>
    <tableColumn id="10" xr3:uid="{00000000-0010-0000-0500-00000A000000}" name="Observaciones" dataDxfId="6"/>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1:E14" totalsRowShown="0" headerRowDxfId="5">
  <autoFilter ref="A1:E14" xr:uid="{00000000-0009-0000-0100-000008000000}"/>
  <tableColumns count="5">
    <tableColumn id="1" xr3:uid="{00000000-0010-0000-0600-000001000000}" name="Materiales y recursos didácticos:"/>
    <tableColumn id="2" xr3:uid="{00000000-0010-0000-0600-000002000000}" name="Digital"/>
    <tableColumn id="3" xr3:uid="{00000000-0010-0000-0600-000003000000}" name="Finalidad"/>
    <tableColumn id="4" xr3:uid="{00000000-0010-0000-0600-000004000000}" name="Temporalización"/>
    <tableColumn id="5" xr3:uid="{00000000-0010-0000-0600-000005000000}"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a10" displayName="Tabla10" ref="A1:C4" totalsRowShown="0" headerRowDxfId="4" dataDxfId="3">
  <autoFilter ref="A1:C4" xr:uid="{00000000-0009-0000-0100-00000A000000}"/>
  <tableColumns count="3">
    <tableColumn id="1" xr3:uid="{00000000-0010-0000-0700-000001000000}" name="Necesidades específicas de apoyo educativo" dataDxfId="2"/>
    <tableColumn id="2" xr3:uid="{00000000-0010-0000-0700-000002000000}" name="Medidas disponibles" dataDxfId="1"/>
    <tableColumn id="3" xr3:uid="{00000000-0010-0000-0700-000003000000}"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opLeftCell="A3" zoomScaleNormal="100" zoomScaleSheetLayoutView="100" workbookViewId="0">
      <selection activeCell="G3" sqref="F3:G3"/>
    </sheetView>
  </sheetViews>
  <sheetFormatPr defaultColWidth="9.42578125" defaultRowHeight="15"/>
  <cols>
    <col min="1" max="1" width="15" customWidth="1"/>
    <col min="2" max="3" width="28" customWidth="1"/>
    <col min="4" max="4" width="15.42578125" customWidth="1"/>
    <col min="5" max="5" width="9.42578125" customWidth="1"/>
    <col min="6" max="6" width="6.42578125" customWidth="1"/>
    <col min="7" max="7" width="126.140625" customWidth="1"/>
  </cols>
  <sheetData>
    <row r="1" spans="1:15" ht="18.75">
      <c r="A1" s="2"/>
      <c r="B1" s="2"/>
      <c r="C1" s="2"/>
      <c r="D1" s="2"/>
      <c r="E1" s="1"/>
    </row>
    <row r="2" spans="1:15" ht="18.75">
      <c r="A2" s="2"/>
      <c r="B2" s="2"/>
      <c r="C2" s="2"/>
      <c r="D2" s="2"/>
      <c r="E2" s="1"/>
      <c r="F2" s="6" t="s">
        <v>0</v>
      </c>
    </row>
    <row r="3" spans="1:15" ht="18.75">
      <c r="A3" s="2"/>
      <c r="B3" s="2"/>
      <c r="C3" s="2"/>
      <c r="D3" s="2"/>
      <c r="E3" s="1"/>
      <c r="F3" s="22"/>
      <c r="G3" s="17"/>
    </row>
    <row r="4" spans="1:15" ht="18.75">
      <c r="A4" s="2"/>
      <c r="B4" s="2"/>
      <c r="C4" s="2"/>
      <c r="D4" s="2"/>
      <c r="E4" s="1"/>
      <c r="F4" s="22">
        <v>1</v>
      </c>
      <c r="G4" s="17" t="s">
        <v>1</v>
      </c>
    </row>
    <row r="5" spans="1:15" ht="30.75">
      <c r="A5" s="2"/>
      <c r="B5" s="2"/>
      <c r="C5" s="2"/>
      <c r="D5" s="2"/>
      <c r="E5" s="1"/>
      <c r="F5" s="22">
        <v>2</v>
      </c>
      <c r="G5" s="17" t="s">
        <v>2</v>
      </c>
    </row>
    <row r="6" spans="1:15" ht="18.75">
      <c r="A6" s="2"/>
      <c r="B6" s="2"/>
      <c r="C6" s="2"/>
      <c r="D6" s="2"/>
      <c r="E6" s="1"/>
      <c r="F6" s="22">
        <v>3</v>
      </c>
      <c r="G6" t="s">
        <v>3</v>
      </c>
    </row>
    <row r="7" spans="1:15" ht="18.75">
      <c r="A7" s="2"/>
      <c r="B7" s="2"/>
      <c r="C7" s="2"/>
      <c r="D7" s="2"/>
      <c r="E7" s="1"/>
      <c r="F7" s="22">
        <v>4</v>
      </c>
      <c r="G7" s="17" t="s">
        <v>4</v>
      </c>
    </row>
    <row r="8" spans="1:15" ht="45.75">
      <c r="A8" s="2"/>
      <c r="B8" s="2"/>
      <c r="C8" s="2"/>
      <c r="D8" s="2"/>
      <c r="E8" s="1"/>
      <c r="F8" s="22">
        <v>5</v>
      </c>
      <c r="G8" s="17" t="s">
        <v>5</v>
      </c>
      <c r="O8" s="6"/>
    </row>
    <row r="9" spans="1:15" ht="18.75">
      <c r="A9" s="2"/>
      <c r="B9" s="2"/>
      <c r="C9" s="2"/>
      <c r="D9" s="2"/>
      <c r="E9" s="1"/>
      <c r="F9" s="22">
        <v>6</v>
      </c>
      <c r="G9" s="17" t="s">
        <v>6</v>
      </c>
    </row>
    <row r="10" spans="1:15" ht="18.75">
      <c r="A10" s="2"/>
      <c r="B10" s="2"/>
      <c r="C10" s="2"/>
      <c r="D10" s="2"/>
      <c r="E10" s="1"/>
      <c r="F10" s="22">
        <v>7</v>
      </c>
      <c r="G10" s="17" t="s">
        <v>7</v>
      </c>
    </row>
    <row r="11" spans="1:15" ht="18.75">
      <c r="A11" s="2"/>
      <c r="B11" s="7" t="s">
        <v>8</v>
      </c>
      <c r="C11" s="8" t="s">
        <v>9</v>
      </c>
      <c r="D11" s="2"/>
      <c r="E11" s="1"/>
      <c r="F11" s="22">
        <v>8</v>
      </c>
      <c r="G11" s="17" t="s">
        <v>10</v>
      </c>
    </row>
    <row r="12" spans="1:15" ht="18.75" customHeight="1">
      <c r="A12" s="2"/>
      <c r="B12" s="7" t="s">
        <v>11</v>
      </c>
      <c r="C12" s="8" t="s">
        <v>12</v>
      </c>
      <c r="D12" s="2"/>
      <c r="E12" s="1"/>
      <c r="F12" s="22">
        <v>9</v>
      </c>
      <c r="G12" s="17" t="s">
        <v>13</v>
      </c>
    </row>
    <row r="13" spans="1:15" ht="18.75">
      <c r="A13" s="2"/>
      <c r="B13" s="7" t="s">
        <v>14</v>
      </c>
      <c r="C13" s="8" t="s">
        <v>15</v>
      </c>
      <c r="D13" s="2"/>
      <c r="E13" s="1"/>
      <c r="F13" s="22">
        <v>10</v>
      </c>
      <c r="G13" s="17" t="s">
        <v>16</v>
      </c>
    </row>
    <row r="14" spans="1:15" ht="16.5" customHeight="1">
      <c r="A14" s="2"/>
      <c r="B14" s="7" t="s">
        <v>17</v>
      </c>
      <c r="C14" s="8" t="s">
        <v>12</v>
      </c>
      <c r="D14" s="2"/>
      <c r="E14" s="1"/>
      <c r="F14" s="22"/>
      <c r="G14" s="17"/>
    </row>
    <row r="15" spans="1:15" ht="18.75">
      <c r="A15" s="2"/>
      <c r="B15" s="7" t="s">
        <v>18</v>
      </c>
      <c r="C15" s="8" t="s">
        <v>19</v>
      </c>
      <c r="D15" s="2"/>
      <c r="E15" s="1"/>
      <c r="F15" s="22"/>
      <c r="G15" s="14"/>
    </row>
    <row r="16" spans="1:15" ht="18.75">
      <c r="A16" s="2"/>
      <c r="B16" s="7" t="s">
        <v>20</v>
      </c>
      <c r="C16" s="8" t="s">
        <v>21</v>
      </c>
      <c r="D16" s="2"/>
      <c r="E16" s="1"/>
    </row>
    <row r="17" spans="1:7" ht="18.75">
      <c r="A17" s="2"/>
      <c r="B17" s="7" t="s">
        <v>22</v>
      </c>
      <c r="C17" s="9">
        <v>45971</v>
      </c>
      <c r="D17" s="2"/>
      <c r="E17" s="1"/>
      <c r="F17" s="22"/>
      <c r="G17" s="17"/>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3"/>
  <sheetViews>
    <sheetView showGridLines="0" topLeftCell="A3" workbookViewId="0">
      <selection activeCell="A18" sqref="A18:H18"/>
    </sheetView>
  </sheetViews>
  <sheetFormatPr defaultColWidth="11.42578125" defaultRowHeight="15"/>
  <cols>
    <col min="1" max="1" width="25.42578125" customWidth="1"/>
    <col min="8" max="8" width="13.42578125" customWidth="1"/>
  </cols>
  <sheetData>
    <row r="1" spans="1:8">
      <c r="A1" s="93" t="s">
        <v>454</v>
      </c>
      <c r="B1" s="94"/>
      <c r="C1" s="94"/>
      <c r="D1" s="94"/>
      <c r="E1" s="94"/>
      <c r="F1" s="94"/>
      <c r="G1" s="94"/>
      <c r="H1" s="95"/>
    </row>
    <row r="2" spans="1:8" ht="154.5" customHeight="1">
      <c r="A2" s="96" t="s">
        <v>455</v>
      </c>
      <c r="B2" s="97"/>
      <c r="C2" s="97"/>
      <c r="D2" s="97"/>
      <c r="E2" s="97"/>
      <c r="F2" s="97"/>
      <c r="G2" s="97"/>
      <c r="H2" s="98"/>
    </row>
    <row r="3" spans="1:8">
      <c r="A3" s="93" t="s">
        <v>456</v>
      </c>
      <c r="B3" s="94"/>
      <c r="C3" s="94"/>
      <c r="D3" s="94"/>
      <c r="E3" s="94"/>
      <c r="F3" s="94"/>
      <c r="G3" s="94"/>
      <c r="H3" s="95"/>
    </row>
    <row r="4" spans="1:8" ht="13.5" customHeight="1">
      <c r="A4" s="12" t="s">
        <v>457</v>
      </c>
      <c r="B4" s="102" t="s">
        <v>458</v>
      </c>
      <c r="C4" s="102"/>
      <c r="D4" s="102"/>
      <c r="E4" s="102"/>
      <c r="F4" s="102"/>
      <c r="G4" s="102"/>
      <c r="H4" s="103"/>
    </row>
    <row r="5" spans="1:8" ht="13.5" customHeight="1">
      <c r="A5" s="13" t="s">
        <v>459</v>
      </c>
      <c r="B5" s="102" t="s">
        <v>460</v>
      </c>
      <c r="C5" s="102"/>
      <c r="D5" s="102"/>
      <c r="E5" s="102"/>
      <c r="F5" s="102"/>
      <c r="G5" s="102"/>
      <c r="H5" s="103"/>
    </row>
    <row r="6" spans="1:8" ht="13.5" customHeight="1">
      <c r="A6" s="11" t="s">
        <v>461</v>
      </c>
      <c r="B6" s="102" t="s">
        <v>462</v>
      </c>
      <c r="C6" s="102"/>
      <c r="D6" s="102"/>
      <c r="E6" s="102"/>
      <c r="F6" s="102"/>
      <c r="G6" s="102"/>
      <c r="H6" s="103"/>
    </row>
    <row r="7" spans="1:8">
      <c r="A7" s="93" t="s">
        <v>463</v>
      </c>
      <c r="B7" s="94"/>
      <c r="C7" s="94"/>
      <c r="D7" s="94"/>
      <c r="E7" s="94"/>
      <c r="F7" s="94"/>
      <c r="G7" s="94"/>
      <c r="H7" s="95"/>
    </row>
    <row r="8" spans="1:8" ht="13.5" customHeight="1">
      <c r="A8" s="12" t="s">
        <v>464</v>
      </c>
      <c r="B8" s="102" t="s">
        <v>465</v>
      </c>
      <c r="C8" s="102"/>
      <c r="D8" s="102"/>
      <c r="E8" s="102"/>
      <c r="F8" s="102"/>
      <c r="G8" s="102"/>
      <c r="H8" s="103"/>
    </row>
    <row r="9" spans="1:8" ht="13.5" customHeight="1">
      <c r="A9" s="13" t="s">
        <v>466</v>
      </c>
      <c r="B9" s="102" t="s">
        <v>467</v>
      </c>
      <c r="C9" s="102"/>
      <c r="D9" s="102"/>
      <c r="E9" s="102"/>
      <c r="F9" s="102"/>
      <c r="G9" s="102"/>
      <c r="H9" s="103"/>
    </row>
    <row r="10" spans="1:8" ht="13.5" customHeight="1">
      <c r="A10" s="11" t="s">
        <v>468</v>
      </c>
      <c r="B10" s="102" t="s">
        <v>469</v>
      </c>
      <c r="C10" s="102"/>
      <c r="D10" s="102"/>
      <c r="E10" s="102"/>
      <c r="F10" s="102"/>
      <c r="G10" s="102"/>
      <c r="H10" s="103"/>
    </row>
    <row r="11" spans="1:8" ht="15" customHeight="1">
      <c r="A11" s="11" t="s">
        <v>470</v>
      </c>
      <c r="B11" s="102" t="s">
        <v>471</v>
      </c>
      <c r="C11" s="102"/>
      <c r="D11" s="102"/>
      <c r="E11" s="102"/>
      <c r="F11" s="102"/>
      <c r="G11" s="102"/>
      <c r="H11" s="103"/>
    </row>
    <row r="12" spans="1:8" ht="13.5" customHeight="1">
      <c r="A12" s="11" t="s">
        <v>472</v>
      </c>
      <c r="B12" s="102" t="s">
        <v>473</v>
      </c>
      <c r="C12" s="102"/>
      <c r="D12" s="102"/>
      <c r="E12" s="102"/>
      <c r="F12" s="102"/>
      <c r="G12" s="102"/>
      <c r="H12" s="103"/>
    </row>
    <row r="13" spans="1:8">
      <c r="A13" s="93" t="s">
        <v>474</v>
      </c>
      <c r="B13" s="94"/>
      <c r="C13" s="94"/>
      <c r="D13" s="94"/>
      <c r="E13" s="94"/>
      <c r="F13" s="94"/>
      <c r="G13" s="94"/>
      <c r="H13" s="95"/>
    </row>
    <row r="14" spans="1:8" ht="121.5" customHeight="1">
      <c r="A14" s="96" t="s">
        <v>475</v>
      </c>
      <c r="B14" s="97"/>
      <c r="C14" s="97"/>
      <c r="D14" s="97"/>
      <c r="E14" s="97"/>
      <c r="F14" s="97"/>
      <c r="G14" s="97"/>
      <c r="H14" s="98"/>
    </row>
    <row r="15" spans="1:8">
      <c r="A15" s="99" t="s">
        <v>476</v>
      </c>
      <c r="B15" s="100"/>
      <c r="C15" s="100"/>
      <c r="D15" s="100"/>
      <c r="E15" s="100"/>
      <c r="F15" s="100"/>
      <c r="G15" s="100"/>
      <c r="H15" s="101"/>
    </row>
    <row r="16" spans="1:8">
      <c r="A16" s="104" t="s">
        <v>477</v>
      </c>
      <c r="B16" s="105"/>
      <c r="C16" s="105"/>
      <c r="D16" s="105"/>
      <c r="E16" s="105"/>
      <c r="F16" s="105"/>
      <c r="G16" s="105"/>
      <c r="H16" s="106"/>
    </row>
    <row r="17" spans="1:8">
      <c r="A17" s="104" t="s">
        <v>478</v>
      </c>
      <c r="B17" s="105"/>
      <c r="C17" s="105"/>
      <c r="D17" s="105"/>
      <c r="E17" s="105"/>
      <c r="F17" s="105"/>
      <c r="G17" s="105"/>
      <c r="H17" s="106"/>
    </row>
    <row r="18" spans="1:8">
      <c r="A18" s="104" t="s">
        <v>479</v>
      </c>
      <c r="B18" s="105"/>
      <c r="C18" s="105"/>
      <c r="D18" s="105"/>
      <c r="E18" s="105"/>
      <c r="F18" s="105"/>
      <c r="G18" s="105"/>
      <c r="H18" s="106"/>
    </row>
    <row r="19" spans="1:8">
      <c r="A19" s="15"/>
      <c r="B19" s="8"/>
      <c r="C19" s="8"/>
      <c r="D19" s="8"/>
      <c r="E19" s="8"/>
      <c r="F19" s="8"/>
      <c r="G19" s="8"/>
      <c r="H19" s="16"/>
    </row>
    <row r="20" spans="1:8">
      <c r="A20" s="104"/>
      <c r="B20" s="105"/>
      <c r="C20" s="105"/>
      <c r="D20" s="105"/>
      <c r="E20" s="105"/>
      <c r="F20" s="105"/>
      <c r="G20" s="105"/>
      <c r="H20" s="106"/>
    </row>
    <row r="21" spans="1:8">
      <c r="A21" s="104"/>
      <c r="B21" s="105"/>
      <c r="C21" s="105"/>
      <c r="D21" s="105"/>
      <c r="E21" s="105"/>
      <c r="F21" s="105"/>
      <c r="G21" s="105"/>
      <c r="H21" s="106"/>
    </row>
    <row r="22" spans="1:8">
      <c r="A22" s="104"/>
      <c r="B22" s="105"/>
      <c r="C22" s="105"/>
      <c r="D22" s="105"/>
      <c r="E22" s="105"/>
      <c r="F22" s="105"/>
      <c r="G22" s="105"/>
      <c r="H22" s="106"/>
    </row>
    <row r="23" spans="1:8">
      <c r="A23" s="107"/>
      <c r="B23" s="108"/>
      <c r="C23" s="108"/>
      <c r="D23" s="108"/>
      <c r="E23" s="108"/>
      <c r="F23" s="108"/>
      <c r="G23" s="108"/>
      <c r="H23" s="109"/>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4"/>
  <sheetViews>
    <sheetView workbookViewId="0">
      <selection activeCell="C4" sqref="C4"/>
    </sheetView>
  </sheetViews>
  <sheetFormatPr defaultColWidth="11.42578125" defaultRowHeight="15"/>
  <cols>
    <col min="1" max="1" width="42.42578125" customWidth="1"/>
    <col min="2" max="2" width="38.85546875" customWidth="1"/>
    <col min="3" max="3" width="56.42578125" customWidth="1"/>
  </cols>
  <sheetData>
    <row r="1" spans="1:3">
      <c r="A1" s="4" t="s">
        <v>480</v>
      </c>
      <c r="B1" s="4" t="s">
        <v>476</v>
      </c>
      <c r="C1" s="4" t="s">
        <v>402</v>
      </c>
    </row>
    <row r="2" spans="1:3">
      <c r="A2" s="40" t="s">
        <v>481</v>
      </c>
      <c r="B2" t="s">
        <v>482</v>
      </c>
    </row>
    <row r="3" spans="1:3">
      <c r="A3" s="40" t="s">
        <v>483</v>
      </c>
      <c r="B3" t="s">
        <v>484</v>
      </c>
    </row>
    <row r="4" spans="1:3">
      <c r="A4" s="40" t="s">
        <v>485</v>
      </c>
      <c r="B4" t="s">
        <v>486</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B11"/>
  <sheetViews>
    <sheetView workbookViewId="0">
      <selection activeCell="A12" sqref="A12"/>
    </sheetView>
  </sheetViews>
  <sheetFormatPr defaultColWidth="11.42578125" defaultRowHeight="15"/>
  <cols>
    <col min="1" max="1" width="32.85546875" customWidth="1"/>
    <col min="2" max="2" width="34.42578125" customWidth="1"/>
    <col min="3" max="3" width="63.140625" customWidth="1"/>
  </cols>
  <sheetData>
    <row r="1" spans="1:2">
      <c r="A1" s="47" t="s">
        <v>358</v>
      </c>
      <c r="B1" s="47" t="s">
        <v>487</v>
      </c>
    </row>
    <row r="2" spans="1:2">
      <c r="A2" t="s">
        <v>367</v>
      </c>
      <c r="B2" t="s">
        <v>370</v>
      </c>
    </row>
    <row r="3" spans="1:2">
      <c r="A3" t="s">
        <v>409</v>
      </c>
      <c r="B3" t="s">
        <v>376</v>
      </c>
    </row>
    <row r="4" spans="1:2">
      <c r="A4" t="s">
        <v>416</v>
      </c>
      <c r="B4" t="s">
        <v>411</v>
      </c>
    </row>
    <row r="5" spans="1:2">
      <c r="A5" t="s">
        <v>371</v>
      </c>
      <c r="B5" t="s">
        <v>372</v>
      </c>
    </row>
    <row r="6" spans="1:2">
      <c r="A6" t="s">
        <v>488</v>
      </c>
      <c r="B6" t="s">
        <v>368</v>
      </c>
    </row>
    <row r="7" spans="1:2">
      <c r="A7" t="s">
        <v>369</v>
      </c>
      <c r="B7" t="s">
        <v>414</v>
      </c>
    </row>
    <row r="8" spans="1:2">
      <c r="A8" t="s">
        <v>489</v>
      </c>
      <c r="B8" t="s">
        <v>490</v>
      </c>
    </row>
    <row r="9" spans="1:2">
      <c r="A9" t="s">
        <v>373</v>
      </c>
      <c r="B9" t="s">
        <v>491</v>
      </c>
    </row>
    <row r="10" spans="1:2">
      <c r="A10" t="s">
        <v>375</v>
      </c>
      <c r="B10" t="s">
        <v>374</v>
      </c>
    </row>
    <row r="11" spans="1:2">
      <c r="B11" t="s">
        <v>370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H36"/>
  <sheetViews>
    <sheetView showGridLines="0" tabSelected="1"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4257812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89" t="s">
        <v>23</v>
      </c>
      <c r="D1" s="89"/>
      <c r="E1" s="89"/>
      <c r="F1" s="89"/>
      <c r="G1" s="89"/>
      <c r="H1" s="89"/>
    </row>
    <row r="2" spans="1:8">
      <c r="A2" s="19" t="s">
        <v>24</v>
      </c>
      <c r="B2" s="19" t="s">
        <v>25</v>
      </c>
      <c r="C2" s="19" t="s">
        <v>26</v>
      </c>
      <c r="D2" s="19" t="s">
        <v>27</v>
      </c>
      <c r="E2" s="19" t="s">
        <v>28</v>
      </c>
      <c r="F2" s="19" t="s">
        <v>29</v>
      </c>
      <c r="G2" s="19" t="s">
        <v>30</v>
      </c>
      <c r="H2" s="19" t="s">
        <v>31</v>
      </c>
    </row>
    <row r="3" spans="1:8" ht="135">
      <c r="A3" s="90" t="s">
        <v>32</v>
      </c>
      <c r="B3" s="48" t="s">
        <v>33</v>
      </c>
      <c r="C3" s="48" t="s">
        <v>34</v>
      </c>
      <c r="D3" s="48" t="s">
        <v>35</v>
      </c>
      <c r="E3" s="48" t="s">
        <v>36</v>
      </c>
      <c r="F3" s="48" t="s">
        <v>37</v>
      </c>
      <c r="G3" s="48"/>
      <c r="H3" s="48" t="s">
        <v>33</v>
      </c>
    </row>
    <row r="4" spans="1:8" ht="90">
      <c r="A4" s="87"/>
      <c r="B4" s="49" t="s">
        <v>38</v>
      </c>
      <c r="C4" s="49"/>
      <c r="D4" s="67" t="s">
        <v>39</v>
      </c>
      <c r="E4" s="49"/>
      <c r="F4" s="49" t="s">
        <v>40</v>
      </c>
      <c r="G4" s="49"/>
      <c r="H4" s="49" t="s">
        <v>38</v>
      </c>
    </row>
    <row r="5" spans="1:8" ht="120">
      <c r="A5" s="87"/>
      <c r="B5" s="49" t="s">
        <v>41</v>
      </c>
      <c r="C5" s="49"/>
      <c r="D5" s="67" t="s">
        <v>42</v>
      </c>
      <c r="E5" s="49"/>
      <c r="F5" s="49" t="s">
        <v>43</v>
      </c>
      <c r="G5" s="49"/>
      <c r="H5" s="49" t="s">
        <v>44</v>
      </c>
    </row>
    <row r="6" spans="1:8" ht="135">
      <c r="A6" s="87"/>
      <c r="B6" s="49" t="s">
        <v>45</v>
      </c>
      <c r="C6" s="49"/>
      <c r="D6" s="50" t="s">
        <v>46</v>
      </c>
      <c r="E6" s="49"/>
      <c r="F6" s="50" t="s">
        <v>47</v>
      </c>
      <c r="G6" s="49"/>
      <c r="H6" s="49" t="s">
        <v>45</v>
      </c>
    </row>
    <row r="7" spans="1:8" ht="120">
      <c r="A7" s="87"/>
      <c r="B7" s="49" t="s">
        <v>48</v>
      </c>
      <c r="C7" s="49"/>
      <c r="D7" s="51" t="s">
        <v>49</v>
      </c>
      <c r="E7" s="49"/>
      <c r="F7" s="51" t="s">
        <v>50</v>
      </c>
      <c r="G7" s="49"/>
      <c r="H7" s="49" t="s">
        <v>48</v>
      </c>
    </row>
    <row r="8" spans="1:8" ht="118.5" customHeight="1">
      <c r="A8" s="86" t="s">
        <v>51</v>
      </c>
      <c r="B8" s="52" t="s">
        <v>52</v>
      </c>
      <c r="C8" s="52"/>
      <c r="D8" s="53" t="s">
        <v>53</v>
      </c>
      <c r="E8" s="52"/>
      <c r="F8" s="53" t="s">
        <v>54</v>
      </c>
      <c r="G8" s="52"/>
      <c r="H8" s="52" t="s">
        <v>52</v>
      </c>
    </row>
    <row r="9" spans="1:8" ht="105">
      <c r="A9" s="86"/>
      <c r="B9" s="52" t="s">
        <v>55</v>
      </c>
      <c r="C9" s="52"/>
      <c r="D9" s="53" t="s">
        <v>56</v>
      </c>
      <c r="E9" s="52"/>
      <c r="F9" s="53" t="s">
        <v>57</v>
      </c>
      <c r="G9" s="52"/>
      <c r="H9" s="52" t="s">
        <v>55</v>
      </c>
    </row>
    <row r="10" spans="1:8" ht="60">
      <c r="A10" s="86"/>
      <c r="B10" s="52" t="s">
        <v>58</v>
      </c>
      <c r="C10" s="52"/>
      <c r="D10" s="53" t="s">
        <v>59</v>
      </c>
      <c r="E10" s="52"/>
      <c r="F10" s="53" t="s">
        <v>60</v>
      </c>
      <c r="G10" s="52"/>
      <c r="H10" s="52" t="s">
        <v>58</v>
      </c>
    </row>
    <row r="11" spans="1:8" ht="90">
      <c r="A11" s="87" t="s">
        <v>61</v>
      </c>
      <c r="B11" s="49" t="s">
        <v>62</v>
      </c>
      <c r="C11" s="49"/>
      <c r="D11" s="51" t="s">
        <v>63</v>
      </c>
      <c r="E11" s="49"/>
      <c r="F11" s="51" t="s">
        <v>64</v>
      </c>
      <c r="G11" s="49"/>
      <c r="H11" s="49" t="s">
        <v>62</v>
      </c>
    </row>
    <row r="12" spans="1:8" ht="120">
      <c r="A12" s="87"/>
      <c r="B12" s="49" t="s">
        <v>65</v>
      </c>
      <c r="C12" s="49"/>
      <c r="D12" s="51" t="s">
        <v>66</v>
      </c>
      <c r="E12" s="49"/>
      <c r="F12" s="51" t="s">
        <v>67</v>
      </c>
      <c r="G12" s="49"/>
      <c r="H12" s="49" t="s">
        <v>65</v>
      </c>
    </row>
    <row r="13" spans="1:8" ht="120">
      <c r="A13" s="87"/>
      <c r="B13" s="49" t="s">
        <v>68</v>
      </c>
      <c r="C13" s="49"/>
      <c r="D13" s="51" t="s">
        <v>69</v>
      </c>
      <c r="E13" s="49"/>
      <c r="F13" s="51" t="s">
        <v>70</v>
      </c>
      <c r="G13" s="49"/>
      <c r="H13" s="49" t="s">
        <v>68</v>
      </c>
    </row>
    <row r="14" spans="1:8" ht="150">
      <c r="A14" s="87"/>
      <c r="B14" s="49" t="s">
        <v>71</v>
      </c>
      <c r="C14" s="49"/>
      <c r="D14" s="51" t="s">
        <v>72</v>
      </c>
      <c r="E14" s="49"/>
      <c r="F14" s="51" t="s">
        <v>73</v>
      </c>
      <c r="G14" s="49"/>
      <c r="H14" s="49" t="s">
        <v>71</v>
      </c>
    </row>
    <row r="15" spans="1:8" ht="75">
      <c r="A15" s="87"/>
      <c r="B15" s="49" t="s">
        <v>74</v>
      </c>
      <c r="C15" s="49"/>
      <c r="D15" s="51" t="s">
        <v>75</v>
      </c>
      <c r="E15" s="49"/>
      <c r="F15" s="51" t="s">
        <v>76</v>
      </c>
      <c r="G15" s="49"/>
      <c r="H15" s="49" t="s">
        <v>74</v>
      </c>
    </row>
    <row r="16" spans="1:8" ht="90">
      <c r="A16" s="86" t="s">
        <v>77</v>
      </c>
      <c r="B16" s="52" t="s">
        <v>78</v>
      </c>
      <c r="C16" s="52"/>
      <c r="D16" s="53" t="s">
        <v>79</v>
      </c>
      <c r="E16" s="52"/>
      <c r="F16" s="53" t="s">
        <v>80</v>
      </c>
      <c r="G16" s="52"/>
      <c r="H16" s="52" t="s">
        <v>78</v>
      </c>
    </row>
    <row r="17" spans="1:8" ht="120">
      <c r="A17" s="86"/>
      <c r="B17" s="52" t="s">
        <v>81</v>
      </c>
      <c r="C17" s="52"/>
      <c r="D17" s="53" t="s">
        <v>82</v>
      </c>
      <c r="E17" s="52"/>
      <c r="F17" s="53" t="s">
        <v>83</v>
      </c>
      <c r="G17" s="52"/>
      <c r="H17" s="52" t="s">
        <v>81</v>
      </c>
    </row>
    <row r="18" spans="1:8" ht="105">
      <c r="A18" s="86"/>
      <c r="B18" s="52" t="s">
        <v>84</v>
      </c>
      <c r="C18" s="52"/>
      <c r="D18" s="52" t="s">
        <v>85</v>
      </c>
      <c r="E18" s="52"/>
      <c r="F18" s="52" t="s">
        <v>86</v>
      </c>
      <c r="G18" s="52"/>
      <c r="H18" s="54" t="s">
        <v>87</v>
      </c>
    </row>
    <row r="19" spans="1:8" ht="90">
      <c r="A19" s="86"/>
      <c r="B19" s="52" t="s">
        <v>88</v>
      </c>
      <c r="C19" s="52"/>
      <c r="D19" s="52" t="s">
        <v>89</v>
      </c>
      <c r="E19" s="52"/>
      <c r="F19" s="52" t="s">
        <v>90</v>
      </c>
      <c r="G19" s="52"/>
      <c r="H19" s="54" t="s">
        <v>91</v>
      </c>
    </row>
    <row r="20" spans="1:8" ht="90">
      <c r="A20" s="86"/>
      <c r="B20" s="52" t="s">
        <v>92</v>
      </c>
      <c r="C20" s="52"/>
      <c r="D20" s="52" t="s">
        <v>93</v>
      </c>
      <c r="E20" s="52"/>
      <c r="F20" s="52" t="s">
        <v>94</v>
      </c>
      <c r="G20" s="52"/>
      <c r="H20" s="54" t="s">
        <v>95</v>
      </c>
    </row>
    <row r="21" spans="1:8" ht="105">
      <c r="A21" s="87" t="s">
        <v>96</v>
      </c>
      <c r="B21" s="49" t="s">
        <v>97</v>
      </c>
      <c r="C21" s="49"/>
      <c r="D21" s="55" t="s">
        <v>98</v>
      </c>
      <c r="E21" s="49"/>
      <c r="F21" s="49" t="s">
        <v>99</v>
      </c>
      <c r="G21" s="49"/>
      <c r="H21" s="49" t="s">
        <v>100</v>
      </c>
    </row>
    <row r="22" spans="1:8" ht="75">
      <c r="A22" s="87"/>
      <c r="B22" s="49" t="s">
        <v>101</v>
      </c>
      <c r="C22" s="49"/>
      <c r="D22" s="49" t="s">
        <v>102</v>
      </c>
      <c r="E22" s="49"/>
      <c r="F22" s="49" t="s">
        <v>103</v>
      </c>
      <c r="G22" s="49"/>
      <c r="H22" s="49" t="s">
        <v>104</v>
      </c>
    </row>
    <row r="23" spans="1:8" ht="90">
      <c r="A23" s="87"/>
      <c r="B23" s="49" t="s">
        <v>105</v>
      </c>
      <c r="C23" s="49"/>
      <c r="D23" s="49" t="s">
        <v>106</v>
      </c>
      <c r="E23" s="49"/>
      <c r="F23" s="49" t="s">
        <v>107</v>
      </c>
      <c r="G23" s="49"/>
      <c r="H23" s="49" t="s">
        <v>108</v>
      </c>
    </row>
    <row r="24" spans="1:8" ht="75">
      <c r="A24" s="87"/>
      <c r="B24" s="49" t="s">
        <v>109</v>
      </c>
      <c r="C24" s="49"/>
      <c r="D24" s="49" t="s">
        <v>110</v>
      </c>
      <c r="E24" s="49"/>
      <c r="F24" s="49" t="s">
        <v>111</v>
      </c>
      <c r="G24" s="49"/>
      <c r="H24" s="49" t="s">
        <v>109</v>
      </c>
    </row>
    <row r="25" spans="1:8" ht="105">
      <c r="A25" s="87"/>
      <c r="B25" s="49" t="s">
        <v>112</v>
      </c>
      <c r="C25" s="49" t="s">
        <v>113</v>
      </c>
      <c r="D25" s="49" t="s">
        <v>114</v>
      </c>
      <c r="E25" s="49" t="s">
        <v>115</v>
      </c>
      <c r="F25" s="49" t="s">
        <v>116</v>
      </c>
      <c r="G25" s="49"/>
      <c r="H25" s="49" t="s">
        <v>112</v>
      </c>
    </row>
    <row r="26" spans="1:8" ht="90">
      <c r="A26" s="86" t="s">
        <v>117</v>
      </c>
      <c r="B26" s="52" t="s">
        <v>118</v>
      </c>
      <c r="C26" s="52"/>
      <c r="D26" s="52" t="s">
        <v>119</v>
      </c>
      <c r="E26" s="52"/>
      <c r="F26" s="52" t="s">
        <v>120</v>
      </c>
      <c r="G26" s="52"/>
      <c r="H26" s="52" t="s">
        <v>118</v>
      </c>
    </row>
    <row r="27" spans="1:8" ht="165">
      <c r="A27" s="86"/>
      <c r="B27" s="52" t="s">
        <v>121</v>
      </c>
      <c r="C27" s="52" t="s">
        <v>122</v>
      </c>
      <c r="D27" s="52" t="s">
        <v>123</v>
      </c>
      <c r="E27" s="52" t="s">
        <v>124</v>
      </c>
      <c r="F27" s="52" t="s">
        <v>125</v>
      </c>
      <c r="G27" s="52"/>
      <c r="H27" s="52" t="s">
        <v>121</v>
      </c>
    </row>
    <row r="28" spans="1:8" ht="105">
      <c r="A28" s="86"/>
      <c r="B28" s="52" t="s">
        <v>126</v>
      </c>
      <c r="C28" s="52"/>
      <c r="D28" s="68" t="s">
        <v>127</v>
      </c>
      <c r="E28" s="52"/>
      <c r="F28" s="52" t="s">
        <v>126</v>
      </c>
      <c r="G28" s="52"/>
      <c r="H28" s="52" t="s">
        <v>126</v>
      </c>
    </row>
    <row r="29" spans="1:8" ht="90">
      <c r="A29" s="86"/>
      <c r="B29" s="52" t="s">
        <v>128</v>
      </c>
      <c r="C29" s="52"/>
      <c r="D29" s="68" t="s">
        <v>129</v>
      </c>
      <c r="E29" s="52"/>
      <c r="F29" s="52" t="s">
        <v>130</v>
      </c>
      <c r="G29" s="52"/>
      <c r="H29" s="52" t="s">
        <v>128</v>
      </c>
    </row>
    <row r="30" spans="1:8" ht="105">
      <c r="A30" s="87" t="s">
        <v>131</v>
      </c>
      <c r="B30" s="49" t="s">
        <v>132</v>
      </c>
      <c r="C30" s="49"/>
      <c r="D30" s="49" t="s">
        <v>133</v>
      </c>
      <c r="E30" s="49"/>
      <c r="F30" s="49" t="s">
        <v>134</v>
      </c>
      <c r="G30" s="49"/>
      <c r="H30" s="49" t="s">
        <v>132</v>
      </c>
    </row>
    <row r="31" spans="1:8" ht="105">
      <c r="A31" s="87"/>
      <c r="B31" s="49" t="s">
        <v>135</v>
      </c>
      <c r="C31" s="49"/>
      <c r="D31" s="49" t="s">
        <v>136</v>
      </c>
      <c r="E31" s="49"/>
      <c r="F31" s="49" t="s">
        <v>137</v>
      </c>
      <c r="G31" s="49"/>
      <c r="H31" s="49" t="s">
        <v>135</v>
      </c>
    </row>
    <row r="32" spans="1:8" ht="90">
      <c r="A32" s="87"/>
      <c r="B32" s="49" t="s">
        <v>138</v>
      </c>
      <c r="C32" s="49"/>
      <c r="D32" s="49" t="s">
        <v>139</v>
      </c>
      <c r="E32" s="49"/>
      <c r="F32" s="49" t="s">
        <v>140</v>
      </c>
      <c r="G32" s="49"/>
      <c r="H32" s="49" t="s">
        <v>138</v>
      </c>
    </row>
    <row r="33" spans="1:8" ht="75">
      <c r="A33" s="86" t="s">
        <v>141</v>
      </c>
      <c r="B33" s="52" t="s">
        <v>142</v>
      </c>
      <c r="C33" s="52"/>
      <c r="D33" s="52" t="s">
        <v>143</v>
      </c>
      <c r="E33" s="52"/>
      <c r="F33" s="52" t="s">
        <v>144</v>
      </c>
      <c r="G33" s="52"/>
      <c r="H33" s="52" t="s">
        <v>142</v>
      </c>
    </row>
    <row r="34" spans="1:8" ht="90">
      <c r="A34" s="86"/>
      <c r="B34" s="52" t="s">
        <v>145</v>
      </c>
      <c r="C34" s="52"/>
      <c r="D34" s="52" t="s">
        <v>146</v>
      </c>
      <c r="E34" s="52"/>
      <c r="F34" s="52" t="s">
        <v>147</v>
      </c>
      <c r="G34" s="52"/>
      <c r="H34" s="52" t="s">
        <v>145</v>
      </c>
    </row>
    <row r="35" spans="1:8" s="3" customFormat="1" ht="105">
      <c r="A35" s="86"/>
      <c r="B35" s="52" t="s">
        <v>148</v>
      </c>
      <c r="C35" s="52"/>
      <c r="D35" s="52" t="s">
        <v>149</v>
      </c>
      <c r="E35" s="52"/>
      <c r="F35" s="52" t="s">
        <v>150</v>
      </c>
      <c r="G35" s="52"/>
      <c r="H35" s="52" t="s">
        <v>148</v>
      </c>
    </row>
    <row r="36" spans="1:8" s="3" customFormat="1" ht="75">
      <c r="A36" s="88"/>
      <c r="B36" s="56" t="s">
        <v>151</v>
      </c>
      <c r="C36" s="56"/>
      <c r="D36" s="56" t="s">
        <v>152</v>
      </c>
      <c r="E36" s="56"/>
      <c r="F36" s="56" t="s">
        <v>153</v>
      </c>
      <c r="G36" s="56"/>
      <c r="H36" s="56" t="s">
        <v>151</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9"/>
  <sheetViews>
    <sheetView showGridLines="0" topLeftCell="B4" workbookViewId="0">
      <selection activeCell="D12" sqref="D12"/>
    </sheetView>
  </sheetViews>
  <sheetFormatPr defaultColWidth="11.42578125" defaultRowHeight="15"/>
  <cols>
    <col min="1" max="1" width="7.140625" style="3" customWidth="1"/>
    <col min="2" max="2" width="89.85546875" style="3" customWidth="1"/>
    <col min="3" max="3" width="26" style="3" customWidth="1"/>
    <col min="4" max="4" width="14.42578125" style="3" customWidth="1"/>
    <col min="5" max="16384" width="11.42578125" style="3"/>
  </cols>
  <sheetData>
    <row r="1" spans="1:4">
      <c r="A1" s="26" t="s">
        <v>154</v>
      </c>
      <c r="B1" s="26" t="s">
        <v>155</v>
      </c>
      <c r="C1" s="26" t="s">
        <v>156</v>
      </c>
      <c r="D1" s="26" t="s">
        <v>157</v>
      </c>
    </row>
    <row r="2" spans="1:4" ht="78.75" customHeight="1">
      <c r="A2" s="27">
        <v>1</v>
      </c>
      <c r="B2" s="14" t="s">
        <v>158</v>
      </c>
      <c r="C2" s="14" t="s">
        <v>159</v>
      </c>
      <c r="D2" s="80">
        <v>0.02</v>
      </c>
    </row>
    <row r="3" spans="1:4" ht="62.25" customHeight="1">
      <c r="A3" s="27">
        <v>2</v>
      </c>
      <c r="B3" s="14" t="s">
        <v>160</v>
      </c>
      <c r="C3" s="14" t="s">
        <v>161</v>
      </c>
      <c r="D3" s="80">
        <v>0.4</v>
      </c>
    </row>
    <row r="4" spans="1:4" ht="45">
      <c r="A4" s="27">
        <v>3</v>
      </c>
      <c r="B4" s="14" t="s">
        <v>162</v>
      </c>
      <c r="C4" s="14" t="s">
        <v>163</v>
      </c>
      <c r="D4" s="80">
        <v>0.05</v>
      </c>
    </row>
    <row r="5" spans="1:4" ht="45">
      <c r="A5" s="27">
        <v>4</v>
      </c>
      <c r="B5" s="14" t="s">
        <v>164</v>
      </c>
      <c r="C5" s="14" t="s">
        <v>165</v>
      </c>
      <c r="D5" s="80">
        <v>0.2</v>
      </c>
    </row>
    <row r="6" spans="1:4" ht="45">
      <c r="A6" s="27">
        <v>5</v>
      </c>
      <c r="B6" s="14" t="s">
        <v>166</v>
      </c>
      <c r="C6" s="14" t="s">
        <v>167</v>
      </c>
      <c r="D6" s="80">
        <v>0.03</v>
      </c>
    </row>
    <row r="7" spans="1:4" ht="45">
      <c r="A7" s="27">
        <v>6</v>
      </c>
      <c r="B7" s="14" t="s">
        <v>168</v>
      </c>
      <c r="C7" s="14" t="s">
        <v>169</v>
      </c>
      <c r="D7" s="80">
        <v>0.2</v>
      </c>
    </row>
    <row r="8" spans="1:4" ht="60">
      <c r="A8" s="27">
        <v>7</v>
      </c>
      <c r="B8" s="14" t="s">
        <v>170</v>
      </c>
      <c r="C8" s="14" t="s">
        <v>171</v>
      </c>
      <c r="D8" s="80">
        <v>0.05</v>
      </c>
    </row>
    <row r="9" spans="1:4" ht="60">
      <c r="A9" s="27">
        <v>8</v>
      </c>
      <c r="B9" s="14" t="s">
        <v>172</v>
      </c>
      <c r="C9" s="14" t="s">
        <v>173</v>
      </c>
      <c r="D9" s="80">
        <v>0.05</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9"/>
  <sheetViews>
    <sheetView showGridLines="0" workbookViewId="0">
      <pane ySplit="2" topLeftCell="A4" activePane="bottomLeft" state="frozen"/>
      <selection pane="bottomLeft" activeCell="C3" sqref="C3"/>
    </sheetView>
  </sheetViews>
  <sheetFormatPr defaultColWidth="11.42578125" defaultRowHeight="15"/>
  <cols>
    <col min="1" max="1" width="15.85546875" style="3" bestFit="1" customWidth="1"/>
    <col min="2" max="2" width="10.42578125" style="3" bestFit="1" customWidth="1"/>
    <col min="3" max="3" width="49.42578125" style="18" bestFit="1" customWidth="1"/>
    <col min="4" max="4" width="45.85546875" style="3" customWidth="1"/>
    <col min="5" max="5" width="14.42578125" style="3" customWidth="1"/>
    <col min="6" max="6" width="12.85546875" style="3" customWidth="1"/>
    <col min="7" max="8" width="45.42578125" style="3" customWidth="1"/>
    <col min="9" max="16384" width="11.42578125" style="3"/>
  </cols>
  <sheetData>
    <row r="1" spans="1:8" ht="15" customHeight="1">
      <c r="A1" s="38"/>
      <c r="B1" s="38"/>
      <c r="C1" s="39"/>
      <c r="D1" s="38"/>
      <c r="E1" s="38"/>
      <c r="F1" s="38"/>
      <c r="G1" s="91"/>
      <c r="H1" s="91"/>
    </row>
    <row r="2" spans="1:8" ht="30">
      <c r="A2" s="26" t="s">
        <v>174</v>
      </c>
      <c r="B2" s="26" t="s">
        <v>175</v>
      </c>
      <c r="C2" s="26" t="s">
        <v>176</v>
      </c>
      <c r="D2" s="26" t="s">
        <v>177</v>
      </c>
      <c r="E2" s="26" t="s">
        <v>157</v>
      </c>
      <c r="F2" s="26" t="s">
        <v>178</v>
      </c>
      <c r="G2" s="26" t="s">
        <v>19</v>
      </c>
    </row>
    <row r="3" spans="1:8" ht="60" customHeight="1">
      <c r="A3" s="21" t="s">
        <v>179</v>
      </c>
      <c r="B3" s="27">
        <f>VALUE(LEFT(Tabla3[[#This Row],[Cod. Criterio]],2))</f>
        <v>1</v>
      </c>
      <c r="C3" s="18" t="s">
        <v>180</v>
      </c>
      <c r="D3" s="18" t="s">
        <v>180</v>
      </c>
      <c r="E3" s="81">
        <v>0.5</v>
      </c>
      <c r="F3" s="57">
        <f>Tabla3[[#This Row],[Ponderación]]*VLOOKUP(B3,Tabla2[#All],4,TRUE)</f>
        <v>0.01</v>
      </c>
      <c r="G3" s="18" t="s">
        <v>180</v>
      </c>
    </row>
    <row r="4" spans="1:8" ht="60" customHeight="1">
      <c r="A4" s="21" t="s">
        <v>181</v>
      </c>
      <c r="B4" s="27">
        <f>VALUE(LEFT(Tabla3[[#This Row],[Cod. Criterio]],2))</f>
        <v>1</v>
      </c>
      <c r="C4" s="18" t="s">
        <v>182</v>
      </c>
      <c r="D4" s="18" t="s">
        <v>182</v>
      </c>
      <c r="E4" s="81">
        <v>0.5</v>
      </c>
      <c r="F4" s="57">
        <f>Tabla3[[#This Row],[Ponderación]]*VLOOKUP(B4,Tabla2[#All],4,TRUE)</f>
        <v>0.01</v>
      </c>
      <c r="G4" s="18" t="s">
        <v>182</v>
      </c>
    </row>
    <row r="5" spans="1:8" ht="30" customHeight="1">
      <c r="A5" s="29" t="s">
        <v>183</v>
      </c>
      <c r="B5" s="28">
        <f>VALUE(LEFT(Tabla3[[#This Row],[Cod. Criterio]],2))</f>
        <v>2</v>
      </c>
      <c r="C5" s="30" t="s">
        <v>184</v>
      </c>
      <c r="D5" s="30" t="s">
        <v>184</v>
      </c>
      <c r="E5" s="82">
        <v>0.4</v>
      </c>
      <c r="F5" s="57">
        <f>Tabla3[[#This Row],[Ponderación]]*VLOOKUP(B5,Tabla2[#All],4,TRUE)</f>
        <v>0.16000000000000003</v>
      </c>
      <c r="G5" s="30" t="s">
        <v>184</v>
      </c>
    </row>
    <row r="6" spans="1:8" ht="30">
      <c r="A6" s="29" t="s">
        <v>185</v>
      </c>
      <c r="B6" s="28">
        <f>VALUE(LEFT(Tabla3[[#This Row],[Cod. Criterio]],2))</f>
        <v>2</v>
      </c>
      <c r="C6" s="30" t="s">
        <v>186</v>
      </c>
      <c r="D6" s="30" t="s">
        <v>186</v>
      </c>
      <c r="E6" s="82">
        <v>0.3</v>
      </c>
      <c r="F6" s="57">
        <f>Tabla3[[#This Row],[Ponderación]]*VLOOKUP(B6,Tabla2[#All],4,TRUE)</f>
        <v>0.12</v>
      </c>
      <c r="G6" s="30" t="s">
        <v>186</v>
      </c>
    </row>
    <row r="7" spans="1:8" ht="45" customHeight="1">
      <c r="A7" s="21" t="s">
        <v>187</v>
      </c>
      <c r="B7" s="27">
        <f>VALUE(LEFT(Tabla3[[#This Row],[Cod. Criterio]],2))</f>
        <v>2</v>
      </c>
      <c r="C7" s="18" t="s">
        <v>188</v>
      </c>
      <c r="D7" s="18" t="s">
        <v>188</v>
      </c>
      <c r="E7" s="81">
        <v>0.3</v>
      </c>
      <c r="F7" s="57">
        <f>Tabla3[[#This Row],[Ponderación]]*VLOOKUP(B7,Tabla2[#All],4,TRUE)</f>
        <v>0.12</v>
      </c>
      <c r="G7" s="18" t="s">
        <v>188</v>
      </c>
    </row>
    <row r="8" spans="1:8" ht="45">
      <c r="A8" s="21" t="s">
        <v>189</v>
      </c>
      <c r="B8" s="27">
        <f>VALUE(LEFT(Tabla3[[#This Row],[Cod. Criterio]],2))</f>
        <v>3</v>
      </c>
      <c r="C8" s="18" t="s">
        <v>190</v>
      </c>
      <c r="D8" s="18" t="s">
        <v>190</v>
      </c>
      <c r="E8" s="81">
        <v>0.5</v>
      </c>
      <c r="F8" s="57">
        <f>Tabla3[[#This Row],[Ponderación]]*VLOOKUP(B8,Tabla2[#All],4,TRUE)</f>
        <v>2.5000000000000001E-2</v>
      </c>
      <c r="G8" s="18" t="s">
        <v>190</v>
      </c>
    </row>
    <row r="9" spans="1:8" ht="30">
      <c r="A9" s="21" t="s">
        <v>191</v>
      </c>
      <c r="B9" s="27">
        <f>VALUE(LEFT(Tabla3[[#This Row],[Cod. Criterio]],2))</f>
        <v>3</v>
      </c>
      <c r="C9" s="18" t="s">
        <v>192</v>
      </c>
      <c r="D9" s="18" t="s">
        <v>192</v>
      </c>
      <c r="E9" s="81">
        <v>0.5</v>
      </c>
      <c r="F9" s="57">
        <f>Tabla3[[#This Row],[Ponderación]]*VLOOKUP(B9,Tabla2[#All],4,TRUE)</f>
        <v>2.5000000000000001E-2</v>
      </c>
      <c r="G9" s="18" t="s">
        <v>192</v>
      </c>
    </row>
    <row r="10" spans="1:8" ht="48" customHeight="1">
      <c r="A10" s="21" t="s">
        <v>193</v>
      </c>
      <c r="B10" s="27">
        <f>VALUE(LEFT(Tabla3[[#This Row],[Cod. Criterio]],2))</f>
        <v>4</v>
      </c>
      <c r="C10" s="18" t="s">
        <v>194</v>
      </c>
      <c r="D10" s="18" t="s">
        <v>194</v>
      </c>
      <c r="E10" s="83">
        <v>0.95</v>
      </c>
      <c r="F10" s="57">
        <f>Tabla3[[#This Row],[Ponderación]]*VLOOKUP(B10,Tabla2[#All],4,TRUE)</f>
        <v>0.19</v>
      </c>
      <c r="G10" s="18" t="s">
        <v>194</v>
      </c>
    </row>
    <row r="11" spans="1:8" ht="68.25" customHeight="1">
      <c r="A11" s="21" t="s">
        <v>195</v>
      </c>
      <c r="B11" s="27">
        <f>VALUE(LEFT(Tabla3[[#This Row],[Cod. Criterio]],2))</f>
        <v>4</v>
      </c>
      <c r="C11" s="18" t="s">
        <v>196</v>
      </c>
      <c r="D11" s="18" t="s">
        <v>196</v>
      </c>
      <c r="E11" s="83">
        <v>0.05</v>
      </c>
      <c r="F11" s="57">
        <f>Tabla3[[#This Row],[Ponderación]]*VLOOKUP(B11,Tabla2[#All],4,TRUE)</f>
        <v>1.0000000000000002E-2</v>
      </c>
      <c r="G11" s="18" t="s">
        <v>196</v>
      </c>
    </row>
    <row r="12" spans="1:8" ht="45">
      <c r="A12" s="21" t="s">
        <v>197</v>
      </c>
      <c r="B12" s="27">
        <f>VALUE(LEFT(Tabla3[[#This Row],[Cod. Criterio]],2))</f>
        <v>5</v>
      </c>
      <c r="C12" s="18" t="s">
        <v>198</v>
      </c>
      <c r="D12" s="18" t="s">
        <v>198</v>
      </c>
      <c r="E12" s="83">
        <v>0.4</v>
      </c>
      <c r="F12" s="57">
        <f>Tabla3[[#This Row],[Ponderación]]*VLOOKUP(B12,Tabla2[#All],4,TRUE)</f>
        <v>1.2E-2</v>
      </c>
      <c r="G12" s="18" t="s">
        <v>198</v>
      </c>
    </row>
    <row r="13" spans="1:8" ht="45">
      <c r="A13" s="21" t="s">
        <v>199</v>
      </c>
      <c r="B13" s="27">
        <f>VALUE(LEFT(Tabla3[[#This Row],[Cod. Criterio]],2))</f>
        <v>5</v>
      </c>
      <c r="C13" s="18" t="s">
        <v>200</v>
      </c>
      <c r="D13" s="18" t="s">
        <v>200</v>
      </c>
      <c r="E13" s="83">
        <v>0.6</v>
      </c>
      <c r="F13" s="57">
        <f>Tabla3[[#This Row],[Ponderación]]*VLOOKUP(B13,Tabla2[#All],4,TRUE)</f>
        <v>1.7999999999999999E-2</v>
      </c>
      <c r="G13" s="18" t="s">
        <v>200</v>
      </c>
    </row>
    <row r="14" spans="1:8" ht="60">
      <c r="A14" s="21" t="s">
        <v>201</v>
      </c>
      <c r="B14" s="27">
        <f>VALUE(LEFT(Tabla3[[#This Row],[Cod. Criterio]],2))</f>
        <v>6</v>
      </c>
      <c r="C14" s="18" t="s">
        <v>202</v>
      </c>
      <c r="D14" s="18" t="s">
        <v>202</v>
      </c>
      <c r="E14" s="83">
        <v>0.5</v>
      </c>
      <c r="F14" s="57">
        <f>Tabla3[[#This Row],[Ponderación]]*VLOOKUP(B14,Tabla2[#All],4,TRUE)</f>
        <v>0.1</v>
      </c>
      <c r="G14" s="18" t="s">
        <v>202</v>
      </c>
    </row>
    <row r="15" spans="1:8" ht="75">
      <c r="A15" s="21" t="s">
        <v>203</v>
      </c>
      <c r="B15" s="27">
        <f>VALUE(LEFT(Tabla3[[#This Row],[Cod. Criterio]],2))</f>
        <v>6</v>
      </c>
      <c r="C15" s="18" t="s">
        <v>204</v>
      </c>
      <c r="D15" s="18" t="s">
        <v>204</v>
      </c>
      <c r="E15" s="83">
        <v>0.5</v>
      </c>
      <c r="F15" s="57">
        <f>Tabla3[[#This Row],[Ponderación]]*VLOOKUP(B15,Tabla2[#All],4,TRUE)</f>
        <v>0.1</v>
      </c>
      <c r="G15" s="18" t="s">
        <v>204</v>
      </c>
    </row>
    <row r="16" spans="1:8" ht="45">
      <c r="A16" s="21" t="s">
        <v>205</v>
      </c>
      <c r="B16" s="27">
        <f>VALUE(LEFT(Tabla3[[#This Row],[Cod. Criterio]],2))</f>
        <v>7</v>
      </c>
      <c r="C16" s="18" t="s">
        <v>206</v>
      </c>
      <c r="D16" s="18" t="s">
        <v>206</v>
      </c>
      <c r="E16" s="83">
        <v>0.5</v>
      </c>
      <c r="F16" s="57">
        <f>Tabla3[[#This Row],[Ponderación]]*VLOOKUP(B16,Tabla2[#All],4,TRUE)</f>
        <v>2.5000000000000001E-2</v>
      </c>
      <c r="G16" s="18" t="s">
        <v>206</v>
      </c>
    </row>
    <row r="17" spans="1:7" ht="60">
      <c r="A17" s="21" t="s">
        <v>207</v>
      </c>
      <c r="B17" s="27">
        <f>VALUE(LEFT(Tabla3[[#This Row],[Cod. Criterio]],2))</f>
        <v>7</v>
      </c>
      <c r="C17" s="18" t="s">
        <v>208</v>
      </c>
      <c r="D17" s="18" t="s">
        <v>208</v>
      </c>
      <c r="E17" s="83">
        <v>0.5</v>
      </c>
      <c r="F17" s="57">
        <f>Tabla3[[#This Row],[Ponderación]]*VLOOKUP(B17,Tabla2[#All],4,TRUE)</f>
        <v>2.5000000000000001E-2</v>
      </c>
      <c r="G17" s="18" t="s">
        <v>208</v>
      </c>
    </row>
    <row r="18" spans="1:7" ht="75">
      <c r="A18" s="21" t="s">
        <v>209</v>
      </c>
      <c r="B18" s="27">
        <f>VALUE(LEFT(Tabla3[[#This Row],[Cod. Criterio]],2))</f>
        <v>8</v>
      </c>
      <c r="C18" s="18" t="s">
        <v>210</v>
      </c>
      <c r="D18" s="18" t="s">
        <v>210</v>
      </c>
      <c r="E18" s="83">
        <v>0.5</v>
      </c>
      <c r="F18" s="57">
        <f>Tabla3[[#This Row],[Ponderación]]*VLOOKUP(B18,Tabla2[#All],4,TRUE)</f>
        <v>2.5000000000000001E-2</v>
      </c>
      <c r="G18" s="18" t="s">
        <v>210</v>
      </c>
    </row>
    <row r="19" spans="1:7" ht="75">
      <c r="A19" s="21" t="s">
        <v>211</v>
      </c>
      <c r="B19" s="27">
        <f>VALUE(LEFT(Tabla3[[#This Row],[Cod. Criterio]],2))</f>
        <v>8</v>
      </c>
      <c r="C19" s="18" t="s">
        <v>212</v>
      </c>
      <c r="D19" s="18" t="s">
        <v>212</v>
      </c>
      <c r="E19" s="83">
        <v>0.5</v>
      </c>
      <c r="F19" s="57">
        <f>Tabla3[[#This Row],[Ponderación]]*VLOOKUP(B19,Tabla2[#All],4,TRUE)</f>
        <v>2.5000000000000001E-2</v>
      </c>
      <c r="G19" s="18" t="s">
        <v>212</v>
      </c>
    </row>
  </sheetData>
  <mergeCells count="1">
    <mergeCell ref="G1:H1"/>
  </mergeCells>
  <conditionalFormatting sqref="A3:C19 E3:F19">
    <cfRule type="expression" dxfId="188" priority="22">
      <formula>ISEVEN($B3)</formula>
    </cfRule>
  </conditionalFormatting>
  <conditionalFormatting sqref="D3:D19">
    <cfRule type="expression" dxfId="187" priority="3">
      <formula>ISEVEN($B3)</formula>
    </cfRule>
  </conditionalFormatting>
  <conditionalFormatting sqref="G3:G19">
    <cfRule type="expression" dxfId="186" priority="1">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G43"/>
  <sheetViews>
    <sheetView showGridLines="0" workbookViewId="0">
      <pane ySplit="1" topLeftCell="A40" activePane="bottomLeft" state="frozen"/>
      <selection pane="bottomLeft" activeCell="F2" sqref="F2:G42"/>
    </sheetView>
  </sheetViews>
  <sheetFormatPr defaultColWidth="11.42578125" defaultRowHeight="15"/>
  <cols>
    <col min="1" max="1" width="8.42578125" style="10" customWidth="1"/>
    <col min="2" max="2" width="11.140625" style="31" customWidth="1"/>
    <col min="3" max="3" width="11.42578125" style="10" customWidth="1"/>
    <col min="4" max="4" width="57" style="34" customWidth="1"/>
    <col min="5" max="5" width="23.140625" style="34" hidden="1" customWidth="1"/>
    <col min="6" max="6" width="15" style="34" customWidth="1"/>
    <col min="7" max="7" width="14.42578125" style="10" customWidth="1"/>
    <col min="8" max="8" width="11.85546875" style="10" bestFit="1" customWidth="1"/>
    <col min="9" max="16384" width="11.42578125" style="10"/>
  </cols>
  <sheetData>
    <row r="1" spans="1:7" ht="30">
      <c r="A1" s="58" t="s">
        <v>175</v>
      </c>
      <c r="B1" s="58" t="s">
        <v>174</v>
      </c>
      <c r="C1" s="58" t="s">
        <v>213</v>
      </c>
      <c r="D1" s="58" t="s">
        <v>214</v>
      </c>
      <c r="E1" s="58" t="s">
        <v>215</v>
      </c>
      <c r="F1" s="58" t="s">
        <v>216</v>
      </c>
      <c r="G1" s="62" t="s">
        <v>217</v>
      </c>
    </row>
    <row r="2" spans="1:7" ht="71.25" customHeight="1">
      <c r="A2" s="63">
        <f>VALUE(LEFT(Tabla35[[#This Row],[Cod. Criterio]],2))</f>
        <v>1</v>
      </c>
      <c r="B2" s="64" t="s">
        <v>179</v>
      </c>
      <c r="C2" s="64"/>
      <c r="D2" s="77" t="s">
        <v>218</v>
      </c>
      <c r="E2" s="34" t="str">
        <f>Tabla35[[#This Row],[Criterio / Subcriterio]]</f>
        <v>01.01 Interpretar, de forma verbal o gráfica, problemas de la vida cotidiana, comprendiendo las preguntas planteadas a través de diferentes estrategias o herramientas, incluidas las tecnológicas.</v>
      </c>
      <c r="F2" s="59"/>
      <c r="G2" s="65">
        <f>IF(Tabla35[[#This Row],[Ponderación parcial]]&gt;0,Tabla35[[#This Row],[Ponderación parcial]],1)*VLOOKUP(Tabla35[[#This Row],[Cod. Criterio]],Tabla3[#All],6,FALSE)</f>
        <v>0.01</v>
      </c>
    </row>
    <row r="3" spans="1:7" ht="73.5" customHeight="1">
      <c r="A3" s="63">
        <f>VALUE(LEFT(Tabla35[[#This Row],[Cod. Criterio]],2))</f>
        <v>1</v>
      </c>
      <c r="B3" s="64" t="str">
        <f>LEFT(Tabla35[[#This Row],[Cod.Logro]],5)</f>
        <v>01.01</v>
      </c>
      <c r="C3" s="69" t="s">
        <v>219</v>
      </c>
      <c r="D3" s="77" t="s">
        <v>220</v>
      </c>
      <c r="E3" s="34" t="str">
        <f>Tabla35[[#This Row],[Criterio / Subcriterio]]</f>
        <v>01.01.01 Interpretar, de forma verbal o gráfica, problemas de la vida cotidiana, comprendiendo las preguntas planteadas a través de diferentes estrategias o herramientas, incluidas las tecnológicas.</v>
      </c>
      <c r="F3" s="79">
        <v>1</v>
      </c>
      <c r="G3" s="66">
        <f>IF(Tabla35[[#This Row],[Ponderación parcial]]&gt;0,Tabla35[[#This Row],[Ponderación parcial]],1)*VLOOKUP(Tabla35[[#This Row],[Cod. Criterio]],Tabla3[#All],6,FALSE)</f>
        <v>0.01</v>
      </c>
    </row>
    <row r="4" spans="1:7" ht="74.25" customHeight="1">
      <c r="A4" s="63">
        <f>VALUE(LEFT(Tabla35[[#This Row],[Cod. Criterio]],2))</f>
        <v>1</v>
      </c>
      <c r="B4" s="64" t="s">
        <v>181</v>
      </c>
      <c r="C4" s="64"/>
      <c r="D4" s="77" t="s">
        <v>221</v>
      </c>
      <c r="E4" s="34" t="str">
        <f>Tabla35[[#This Row],[Criterio / Subcriterio]]</f>
        <v>01.02 Producir representaciones matemáticas a través de esquemas o diagramas que ayuden en la resolución de una situación problematizada.</v>
      </c>
      <c r="F4" s="79"/>
      <c r="G4" s="66">
        <f>IF(Tabla35[[#This Row],[Ponderación parcial]]&gt;0,Tabla35[[#This Row],[Ponderación parcial]],1)*VLOOKUP(Tabla35[[#This Row],[Cod. Criterio]],Tabla3[#All],6,FALSE)</f>
        <v>0.01</v>
      </c>
    </row>
    <row r="5" spans="1:7" ht="74.25" customHeight="1">
      <c r="A5" s="63">
        <f>VALUE(LEFT(Tabla35[[#This Row],[Cod. Criterio]],2))</f>
        <v>1</v>
      </c>
      <c r="B5" s="64" t="str">
        <f>LEFT(Tabla35[[#This Row],[Cod.Logro]],5)</f>
        <v>01.02</v>
      </c>
      <c r="C5" s="64" t="str">
        <f>+CONCATENATE(TEXT(B4,""),".01")</f>
        <v>01.02.01</v>
      </c>
      <c r="D5" s="77" t="s">
        <v>222</v>
      </c>
      <c r="E5" s="34" t="str">
        <f>Tabla35[[#This Row],[Criterio / Subcriterio]]</f>
        <v>01.02.01 Producir representaciones matemáticas a través de esquemas o diagramas que ayuden en la resolución de una situación problematizada.</v>
      </c>
      <c r="F5" s="79">
        <v>1</v>
      </c>
      <c r="G5" s="66">
        <f>IF(Tabla35[[#This Row],[Ponderación parcial]]&gt;0,Tabla35[[#This Row],[Ponderación parcial]],1)*VLOOKUP(Tabla35[[#This Row],[Cod. Criterio]],Tabla3[#All],6,FALSE)</f>
        <v>0.01</v>
      </c>
    </row>
    <row r="6" spans="1:7" ht="51" customHeight="1">
      <c r="A6" s="63">
        <f>VALUE(LEFT(Tabla35[[#This Row],[Cod. Criterio]],2))</f>
        <v>2</v>
      </c>
      <c r="B6" s="64" t="s">
        <v>183</v>
      </c>
      <c r="C6" s="64"/>
      <c r="D6" s="77" t="s">
        <v>223</v>
      </c>
      <c r="E6" s="34" t="str">
        <f>Tabla35[[#This Row],[Criterio / Subcriterio]]</f>
        <v>02.01 Comparar entre diferentes estrategias para resolver un problema de forma pautada.</v>
      </c>
      <c r="F6" s="79"/>
      <c r="G6" s="66">
        <f>IF(Tabla35[[#This Row],[Ponderación parcial]]&gt;0,Tabla35[[#This Row],[Ponderación parcial]],1)*VLOOKUP(Tabla35[[#This Row],[Cod. Criterio]],Tabla3[#All],6,FALSE)</f>
        <v>0.16000000000000003</v>
      </c>
    </row>
    <row r="7" spans="1:7" ht="45" customHeight="1">
      <c r="A7" s="63">
        <f>VALUE(LEFT(Tabla35[[#This Row],[Cod. Criterio]],2))</f>
        <v>2</v>
      </c>
      <c r="B7" s="64" t="str">
        <f>LEFT(Tabla35[[#This Row],[Cod.Logro]],5)</f>
        <v>02.01</v>
      </c>
      <c r="C7" s="64" t="str">
        <f>+CONCATENATE(TEXT(B6,""),".01")</f>
        <v>02.01.01</v>
      </c>
      <c r="D7" s="77" t="s">
        <v>224</v>
      </c>
      <c r="E7" s="34" t="str">
        <f>Tabla35[[#This Row],[Criterio / Subcriterio]]</f>
        <v>02.01.01 Comparar entre diferentes estrategias para resolver un problema de forma pautada.</v>
      </c>
      <c r="F7" s="79">
        <v>1</v>
      </c>
      <c r="G7" s="66">
        <f>IF(Tabla35[[#This Row],[Ponderación parcial]]&gt;0,Tabla35[[#This Row],[Ponderación parcial]],1)*VLOOKUP(Tabla35[[#This Row],[Cod. Criterio]],Tabla3[#All],6,FALSE)</f>
        <v>0.16000000000000003</v>
      </c>
    </row>
    <row r="8" spans="1:7" ht="31.5" customHeight="1">
      <c r="A8" s="63">
        <f>VALUE(LEFT(Tabla35[[#This Row],[Cod. Criterio]],2))</f>
        <v>2</v>
      </c>
      <c r="B8" s="64" t="s">
        <v>185</v>
      </c>
      <c r="C8" s="64"/>
      <c r="D8" s="77" t="s">
        <v>225</v>
      </c>
      <c r="E8" s="34" t="str">
        <f>Tabla35[[#This Row],[Criterio / Subcriterio]]</f>
        <v>02.02 Obtener posibles soluciones de un problema siguiendo alguna estrategia conocida.</v>
      </c>
      <c r="F8" s="79"/>
      <c r="G8" s="66">
        <f>IF(Tabla35[[#This Row],[Ponderación parcial]]&gt;0,Tabla35[[#This Row],[Ponderación parcial]],1)*VLOOKUP(Tabla35[[#This Row],[Cod. Criterio]],Tabla3[#All],6,FALSE)</f>
        <v>0.12</v>
      </c>
    </row>
    <row r="9" spans="1:7" ht="45" customHeight="1">
      <c r="A9" s="63">
        <f>VALUE(LEFT(Tabla35[[#This Row],[Cod. Criterio]],2))</f>
        <v>2</v>
      </c>
      <c r="B9" s="64" t="str">
        <f>LEFT(Tabla35[[#This Row],[Cod.Logro]],5)</f>
        <v>02.02</v>
      </c>
      <c r="C9" s="64" t="str">
        <f>+CONCATENATE(TEXT(B8,""),".01")</f>
        <v>02.02.01</v>
      </c>
      <c r="D9" s="77" t="s">
        <v>226</v>
      </c>
      <c r="E9" s="34" t="str">
        <f>Tabla35[[#This Row],[Criterio / Subcriterio]]</f>
        <v>02.02.01 Obtener posibles soluciones de un problema siguiendo alguna estrategia conocida.</v>
      </c>
      <c r="F9" s="79">
        <v>1</v>
      </c>
      <c r="G9" s="66">
        <f>IF(Tabla35[[#This Row],[Ponderación parcial]]&gt;0,Tabla35[[#This Row],[Ponderación parcial]],1)*VLOOKUP(Tabla35[[#This Row],[Cod. Criterio]],Tabla3[#All],6,FALSE)</f>
        <v>0.12</v>
      </c>
    </row>
    <row r="10" spans="1:7" ht="31.5" customHeight="1">
      <c r="A10" s="63">
        <f>VALUE(LEFT(Tabla35[[#This Row],[Cod. Criterio]],2))</f>
        <v>2</v>
      </c>
      <c r="B10" s="64" t="s">
        <v>187</v>
      </c>
      <c r="C10" s="64"/>
      <c r="D10" s="77" t="s">
        <v>227</v>
      </c>
      <c r="E10" s="34" t="str">
        <f>Tabla35[[#This Row],[Criterio / Subcriterio]]</f>
        <v>02.03 Demostrar la corrección matemática de las soluciones de un problema y su coherencia en el contexto planteado.</v>
      </c>
      <c r="F10" s="79"/>
      <c r="G10" s="66">
        <f>IF(Tabla35[[#This Row],[Ponderación parcial]]&gt;0,Tabla35[[#This Row],[Ponderación parcial]],1)*VLOOKUP(Tabla35[[#This Row],[Cod. Criterio]],Tabla3[#All],6,FALSE)</f>
        <v>0.12</v>
      </c>
    </row>
    <row r="11" spans="1:7" ht="45" customHeight="1">
      <c r="A11" s="63">
        <f>VALUE(LEFT(Tabla35[[#This Row],[Cod. Criterio]],2))</f>
        <v>2</v>
      </c>
      <c r="B11" s="64" t="str">
        <f>LEFT(Tabla35[[#This Row],[Cod.Logro]],5)</f>
        <v>02.03</v>
      </c>
      <c r="C11" s="64" t="str">
        <f>+CONCATENATE(TEXT(B10,""),".01")</f>
        <v>02.03.01</v>
      </c>
      <c r="D11" s="77" t="s">
        <v>228</v>
      </c>
      <c r="E11" s="34" t="str">
        <f>Tabla35[[#This Row],[Criterio / Subcriterio]]</f>
        <v xml:space="preserve">02.03.01 Demostrar su coherencia en el contexto planteado. </v>
      </c>
      <c r="F11" s="79">
        <v>0.5</v>
      </c>
      <c r="G11" s="66">
        <f>IF(Tabla35[[#This Row],[Ponderación parcial]]&gt;0,Tabla35[[#This Row],[Ponderación parcial]],1)*VLOOKUP(Tabla35[[#This Row],[Cod. Criterio]],Tabla3[#All],6,FALSE)</f>
        <v>0.06</v>
      </c>
    </row>
    <row r="12" spans="1:7" ht="31.5" customHeight="1">
      <c r="A12" s="63">
        <f>VALUE(LEFT(Tabla35[[#This Row],[Cod. Criterio]],2))</f>
        <v>2</v>
      </c>
      <c r="B12" s="64" t="str">
        <f>LEFT(Tabla35[[#This Row],[Cod.Logro]],5)</f>
        <v>02.03</v>
      </c>
      <c r="C12" s="64" t="str">
        <f>+CONCATENATE(TEXT(B10,""),".02")</f>
        <v>02.03.02</v>
      </c>
      <c r="D12" s="77" t="s">
        <v>229</v>
      </c>
      <c r="E12" s="34" t="str">
        <f>Tabla35[[#This Row],[Criterio / Subcriterio]]</f>
        <v xml:space="preserve">02.03.02 Demostrar la corrección matemática de las soluciones de un problema. </v>
      </c>
      <c r="F12" s="79">
        <v>0.5</v>
      </c>
      <c r="G12" s="66">
        <f>IF(Tabla35[[#This Row],[Ponderación parcial]]&gt;0,Tabla35[[#This Row],[Ponderación parcial]],1)*VLOOKUP(Tabla35[[#This Row],[Cod. Criterio]],Tabla3[#All],6,FALSE)</f>
        <v>0.06</v>
      </c>
    </row>
    <row r="13" spans="1:7" ht="31.5" customHeight="1">
      <c r="A13" s="63">
        <f>VALUE(LEFT(Tabla35[[#This Row],[Cod. Criterio]],2))</f>
        <v>3</v>
      </c>
      <c r="B13" s="64" t="s">
        <v>189</v>
      </c>
      <c r="C13" s="64"/>
      <c r="D13" s="77" t="s">
        <v>230</v>
      </c>
      <c r="E13" s="34" t="str">
        <f>Tabla35[[#This Row],[Criterio / Subcriterio]]</f>
        <v>03.01 Analizar conjeturas matemáticas sencillas investigando patrones, propiedades y relaciones de forma pautada.</v>
      </c>
      <c r="F13" s="79"/>
      <c r="G13" s="66">
        <f>IF(Tabla35[[#This Row],[Ponderación parcial]]&gt;0,Tabla35[[#This Row],[Ponderación parcial]],1)*VLOOKUP(Tabla35[[#This Row],[Cod. Criterio]],Tabla3[#All],6,FALSE)</f>
        <v>2.5000000000000001E-2</v>
      </c>
    </row>
    <row r="14" spans="1:7" ht="45" customHeight="1">
      <c r="A14" s="63">
        <f>VALUE(LEFT(Tabla35[[#This Row],[Cod. Criterio]],2))</f>
        <v>3</v>
      </c>
      <c r="B14" s="64" t="str">
        <f>LEFT(Tabla35[[#This Row],[Cod.Logro]],5)</f>
        <v>03.01</v>
      </c>
      <c r="C14" s="64" t="str">
        <f>+CONCATENATE(TEXT(B13,""),".01")</f>
        <v>03.01.01</v>
      </c>
      <c r="D14" s="77" t="s">
        <v>231</v>
      </c>
      <c r="E14" s="34" t="str">
        <f>Tabla35[[#This Row],[Criterio / Subcriterio]]</f>
        <v>03.01.01 Analizar conjeturas matemáticas sencillas investigando patrones, propiedades y relaciones de forma pautada.</v>
      </c>
      <c r="F14" s="79">
        <v>1</v>
      </c>
      <c r="G14" s="66">
        <f>IF(Tabla35[[#This Row],[Ponderación parcial]]&gt;0,Tabla35[[#This Row],[Ponderación parcial]],1)*VLOOKUP(Tabla35[[#This Row],[Cod. Criterio]],Tabla3[#All],6,FALSE)</f>
        <v>2.5000000000000001E-2</v>
      </c>
    </row>
    <row r="15" spans="1:7" ht="31.5" customHeight="1">
      <c r="A15" s="63">
        <f>VALUE(LEFT(Tabla35[[#This Row],[Cod. Criterio]],2))</f>
        <v>3</v>
      </c>
      <c r="B15" s="64" t="s">
        <v>191</v>
      </c>
      <c r="C15" s="64"/>
      <c r="D15" s="77" t="s">
        <v>232</v>
      </c>
      <c r="E15" s="34" t="str">
        <f>Tabla35[[#This Row],[Criterio / Subcriterio]]</f>
        <v>03.02 Dar ejemplos de problemas sobre situaciones cotidianas que se resuelven matemáticamente.</v>
      </c>
      <c r="F15" s="79"/>
      <c r="G15" s="66">
        <f>IF(Tabla35[[#This Row],[Ponderación parcial]]&gt;0,Tabla35[[#This Row],[Ponderación parcial]],1)*VLOOKUP(Tabla35[[#This Row],[Cod. Criterio]],Tabla3[#All],6,FALSE)</f>
        <v>2.5000000000000001E-2</v>
      </c>
    </row>
    <row r="16" spans="1:7" ht="31.5" customHeight="1">
      <c r="A16" s="63">
        <f>VALUE(LEFT(Tabla35[[#This Row],[Cod. Criterio]],2))</f>
        <v>3</v>
      </c>
      <c r="B16" s="64" t="str">
        <f>LEFT(Tabla35[[#This Row],[Cod.Logro]],5)</f>
        <v>03.02</v>
      </c>
      <c r="C16" s="64" t="str">
        <f>+CONCATENATE(TEXT(B15,""),".01")</f>
        <v>03.02.01</v>
      </c>
      <c r="D16" s="77" t="s">
        <v>233</v>
      </c>
      <c r="E16" s="34" t="str">
        <f>Tabla35[[#This Row],[Criterio / Subcriterio]]</f>
        <v>03.02.01 Dar ejemplos de problemas de suma sobre situaciones cotidianas que se resuelven matemáticamente.</v>
      </c>
      <c r="F16" s="79">
        <v>0.2</v>
      </c>
      <c r="G16" s="66">
        <f>IF(Tabla35[[#This Row],[Ponderación parcial]]&gt;0,Tabla35[[#This Row],[Ponderación parcial]],1)*VLOOKUP(Tabla35[[#This Row],[Cod. Criterio]],Tabla3[#All],6,FALSE)</f>
        <v>5.000000000000001E-3</v>
      </c>
    </row>
    <row r="17" spans="1:7" ht="45" customHeight="1">
      <c r="A17" s="63">
        <f>VALUE(LEFT(Tabla35[[#This Row],[Cod. Criterio]],2))</f>
        <v>3</v>
      </c>
      <c r="B17" s="64" t="str">
        <f>LEFT(Tabla35[[#This Row],[Cod.Logro]],5)</f>
        <v>03.02</v>
      </c>
      <c r="C17" s="64" t="str">
        <f>+CONCATENATE(TEXT(B15,""),".02")</f>
        <v>03.02.02</v>
      </c>
      <c r="D17" s="77" t="s">
        <v>234</v>
      </c>
      <c r="E17" s="34" t="str">
        <f>Tabla35[[#This Row],[Criterio / Subcriterio]]</f>
        <v>03.02.02 Dar ejemplos de problemas de resta sobre situaciones cotidianas que se resuelven matemáticamente.</v>
      </c>
      <c r="F17" s="79">
        <v>0.2</v>
      </c>
      <c r="G17" s="66">
        <f>IF(Tabla35[[#This Row],[Ponderación parcial]]&gt;0,Tabla35[[#This Row],[Ponderación parcial]],1)*VLOOKUP(Tabla35[[#This Row],[Cod. Criterio]],Tabla3[#All],6,FALSE)</f>
        <v>5.000000000000001E-3</v>
      </c>
    </row>
    <row r="18" spans="1:7" ht="31.5" customHeight="1">
      <c r="A18" s="63">
        <f>VALUE(LEFT(Tabla35[[#This Row],[Cod. Criterio]],2))</f>
        <v>3</v>
      </c>
      <c r="B18" s="64" t="str">
        <f>LEFT(Tabla35[[#This Row],[Cod.Logro]],5)</f>
        <v>03.02</v>
      </c>
      <c r="C18" s="64" t="s">
        <v>235</v>
      </c>
      <c r="D18" s="77" t="s">
        <v>236</v>
      </c>
      <c r="E18" s="34" t="str">
        <f>Tabla35[[#This Row],[Criterio / Subcriterio]]</f>
        <v>03.02.03 Dar ejemplos de problemas de multiplicación sobre situaciones cotidianas que se resuelven matemáticamente.</v>
      </c>
      <c r="F18" s="79">
        <v>0.4</v>
      </c>
      <c r="G18" s="66">
        <f>IF(Tabla35[[#This Row],[Ponderación parcial]]&gt;0,Tabla35[[#This Row],[Ponderación parcial]],1)*VLOOKUP(Tabla35[[#This Row],[Cod. Criterio]],Tabla3[#All],6,FALSE)</f>
        <v>1.0000000000000002E-2</v>
      </c>
    </row>
    <row r="19" spans="1:7" ht="31.5" customHeight="1">
      <c r="A19" s="63">
        <f>VALUE(LEFT(Tabla35[[#This Row],[Cod. Criterio]],2))</f>
        <v>3</v>
      </c>
      <c r="B19" s="64" t="str">
        <f>LEFT(Tabla35[[#This Row],[Cod.Logro]],5)</f>
        <v>03.02</v>
      </c>
      <c r="C19" s="64" t="str">
        <f>+CONCATENATE(TEXT(B15,""),".04")</f>
        <v>03.02.04</v>
      </c>
      <c r="D19" s="78" t="s">
        <v>237</v>
      </c>
      <c r="E19" s="34" t="str">
        <f>Tabla35[[#This Row],[Criterio / Subcriterio]]</f>
        <v>03.02.04 Dar ejemplos de problemas de división sobre situaciones cotidianas que se resuelven matemáticamente.</v>
      </c>
      <c r="F19" s="79">
        <v>0.2</v>
      </c>
      <c r="G19" s="66">
        <f>IF(Tabla35[[#This Row],[Ponderación parcial]]&gt;0,Tabla35[[#This Row],[Ponderación parcial]],1)*VLOOKUP(Tabla35[[#This Row],[Cod. Criterio]],Tabla3[#All],6,FALSE)</f>
        <v>5.000000000000001E-3</v>
      </c>
    </row>
    <row r="20" spans="1:7" ht="54" customHeight="1">
      <c r="A20" s="63">
        <f>VALUE(LEFT(Tabla35[[#This Row],[Cod. Criterio]],2))</f>
        <v>4</v>
      </c>
      <c r="B20" s="64" t="s">
        <v>193</v>
      </c>
      <c r="C20" s="64"/>
      <c r="D20" s="77" t="s">
        <v>238</v>
      </c>
      <c r="E20" s="34" t="str">
        <f>Tabla35[[#This Row],[Criterio / Subcriterio]]</f>
        <v>04.01 Automatizar situaciones sencillas de la vida cotidiana que se realicen paso a paso o sigan una rutina, utilizando de forma pautada principios básicos del pensamiento computacional.</v>
      </c>
      <c r="F20" s="79"/>
      <c r="G20" s="66">
        <f>IF(Tabla35[[#This Row],[Ponderación parcial]]&gt;0,Tabla35[[#This Row],[Ponderación parcial]],1)*VLOOKUP(Tabla35[[#This Row],[Cod. Criterio]],Tabla3[#All],6,FALSE)</f>
        <v>0.19</v>
      </c>
    </row>
    <row r="21" spans="1:7" ht="60.75" customHeight="1">
      <c r="A21" s="63">
        <f>VALUE(LEFT(Tabla35[[#This Row],[Cod. Criterio]],2))</f>
        <v>4</v>
      </c>
      <c r="B21" s="64" t="str">
        <f>LEFT(Tabla35[[#This Row],[Cod.Logro]],5)</f>
        <v>04.01</v>
      </c>
      <c r="C21" s="64" t="str">
        <f>+CONCATENATE(TEXT(B20,""),".01")</f>
        <v>04.01.01</v>
      </c>
      <c r="D21" s="77" t="s">
        <v>239</v>
      </c>
      <c r="E21" s="34" t="str">
        <f>Tabla35[[#This Row],[Criterio / Subcriterio]]</f>
        <v>04.01.01 Automatizar situaciones sencillas de la vida cotidiana que se realicen paso a paso o sigan una rutina, utilizando de forma pautada principios básicos del pensamiento computacional de la suma.</v>
      </c>
      <c r="F21" s="79">
        <v>0.2</v>
      </c>
      <c r="G21" s="66">
        <f>IF(Tabla35[[#This Row],[Ponderación parcial]]&gt;0,Tabla35[[#This Row],[Ponderación parcial]],1)*VLOOKUP(Tabla35[[#This Row],[Cod. Criterio]],Tabla3[#All],6,FALSE)</f>
        <v>3.8000000000000006E-2</v>
      </c>
    </row>
    <row r="22" spans="1:7" ht="65.25" customHeight="1">
      <c r="A22" s="63">
        <f>VALUE(LEFT(Tabla35[[#This Row],[Cod. Criterio]],2))</f>
        <v>4</v>
      </c>
      <c r="B22" s="64" t="str">
        <f>LEFT(Tabla35[[#This Row],[Cod.Logro]],5)</f>
        <v>04.01</v>
      </c>
      <c r="C22" s="64" t="str">
        <f>+CONCATENATE(TEXT(B20,""),".02")</f>
        <v>04.01.02</v>
      </c>
      <c r="D22" s="77" t="s">
        <v>240</v>
      </c>
      <c r="E22" s="34" t="str">
        <f>Tabla35[[#This Row],[Criterio / Subcriterio]]</f>
        <v>04.01.02 Automatizar situaciones sencillas de la vida cotidiana que se realicen paso a paso o sigan una rutina, utilizando de forma pautada principios básicos del pensamiento computacional de la resta.</v>
      </c>
      <c r="F22" s="79">
        <v>0.2</v>
      </c>
      <c r="G22" s="66">
        <f>IF(Tabla35[[#This Row],[Ponderación parcial]]&gt;0,Tabla35[[#This Row],[Ponderación parcial]],1)*VLOOKUP(Tabla35[[#This Row],[Cod. Criterio]],Tabla3[#All],6,FALSE)</f>
        <v>3.8000000000000006E-2</v>
      </c>
    </row>
    <row r="23" spans="1:7" ht="67.5" customHeight="1">
      <c r="A23" s="63">
        <f>VALUE(LEFT(Tabla35[[#This Row],[Cod. Criterio]],2))</f>
        <v>4</v>
      </c>
      <c r="B23" s="64" t="str">
        <f>LEFT(Tabla35[[#This Row],[Cod.Logro]],5)</f>
        <v>04.01</v>
      </c>
      <c r="C23" s="64" t="str">
        <f>+CONCATENATE(TEXT(B20,""),".03")</f>
        <v>04.01.03</v>
      </c>
      <c r="D23" s="78" t="s">
        <v>241</v>
      </c>
      <c r="E23" s="34" t="str">
        <f>Tabla35[[#This Row],[Criterio / Subcriterio]]</f>
        <v>04.01.03 Automatizar situaciones sencillas de la vida cotidiana que se realicen paso a paso o sigan una rutina, utilizando de forma pautada principios básicos del pensamiento computacional de la multiplicación.</v>
      </c>
      <c r="F23" s="79">
        <v>0.4</v>
      </c>
      <c r="G23" s="66">
        <f>IF(Tabla35[[#This Row],[Ponderación parcial]]&gt;0,Tabla35[[#This Row],[Ponderación parcial]],1)*VLOOKUP(Tabla35[[#This Row],[Cod. Criterio]],Tabla3[#All],6,FALSE)</f>
        <v>7.6000000000000012E-2</v>
      </c>
    </row>
    <row r="24" spans="1:7" ht="69.75" customHeight="1">
      <c r="A24" s="63">
        <f>VALUE(LEFT(Tabla35[[#This Row],[Cod. Criterio]],2))</f>
        <v>4</v>
      </c>
      <c r="B24" s="64" t="s">
        <v>193</v>
      </c>
      <c r="C24" s="64" t="s">
        <v>242</v>
      </c>
      <c r="D24" s="77" t="s">
        <v>243</v>
      </c>
      <c r="E24" s="34" t="str">
        <f>Tabla35[[#This Row],[Criterio / Subcriterio]]</f>
        <v>04.01.04 Automatizar situaciones sencillas de la vida cotidiana que se realicen paso a paso o sigan una rutina, utilizando de forma pautada principios básicos del pensamiento computacional de la división.</v>
      </c>
      <c r="F24" s="79">
        <v>0.2</v>
      </c>
      <c r="G24" s="66">
        <f>IF(Tabla35[[#This Row],[Ponderación parcial]]&gt;0,Tabla35[[#This Row],[Ponderación parcial]],1)*VLOOKUP(Tabla35[[#This Row],[Cod. Criterio]],Tabla3[#All],6,FALSE)</f>
        <v>3.8000000000000006E-2</v>
      </c>
    </row>
    <row r="25" spans="1:7" ht="39.75" customHeight="1">
      <c r="A25" s="63">
        <f>VALUE(LEFT(Tabla35[[#This Row],[Cod. Criterio]],2))</f>
        <v>4</v>
      </c>
      <c r="B25" s="64" t="s">
        <v>195</v>
      </c>
      <c r="C25" s="64"/>
      <c r="D25" s="77" t="s">
        <v>244</v>
      </c>
      <c r="E25" s="34" t="str">
        <f>Tabla35[[#This Row],[Criterio / Subcriterio]]</f>
        <v>04.02 Emplear herramientas tecnológicas adecuadas en el proceso de resolución deproblemas.</v>
      </c>
      <c r="F25" s="79"/>
      <c r="G25" s="66">
        <f>IF(Tabla35[[#This Row],[Ponderación parcial]]&gt;0,Tabla35[[#This Row],[Ponderación parcial]],1)*VLOOKUP(Tabla35[[#This Row],[Cod. Criterio]],Tabla3[#All],6,FALSE)</f>
        <v>1.0000000000000002E-2</v>
      </c>
    </row>
    <row r="26" spans="1:7" ht="45" customHeight="1">
      <c r="A26" s="63">
        <f>VALUE(LEFT(Tabla35[[#This Row],[Cod. Criterio]],2))</f>
        <v>4</v>
      </c>
      <c r="B26" s="64" t="str">
        <f>LEFT(Tabla35[[#This Row],[Cod.Logro]],5)</f>
        <v>04.02</v>
      </c>
      <c r="C26" s="64" t="str">
        <f>+CONCATENATE(TEXT(B25,""),".01")</f>
        <v>04.02.01</v>
      </c>
      <c r="D26" s="77" t="s">
        <v>245</v>
      </c>
      <c r="E26" s="34" t="str">
        <f>Tabla35[[#This Row],[Criterio / Subcriterio]]</f>
        <v>04.02.01 Emplear herramientas tecnológicas adecuadas en el proceso de resolución deproblemas.</v>
      </c>
      <c r="F26" s="79">
        <v>1</v>
      </c>
      <c r="G26" s="66">
        <f>IF(Tabla35[[#This Row],[Ponderación parcial]]&gt;0,Tabla35[[#This Row],[Ponderación parcial]],1)*VLOOKUP(Tabla35[[#This Row],[Cod. Criterio]],Tabla3[#All],6,FALSE)</f>
        <v>1.0000000000000002E-2</v>
      </c>
    </row>
    <row r="27" spans="1:7" ht="31.5" customHeight="1">
      <c r="A27" s="63">
        <f>VALUE(LEFT(Tabla35[[#This Row],[Cod. Criterio]],2))</f>
        <v>5</v>
      </c>
      <c r="B27" s="64" t="s">
        <v>197</v>
      </c>
      <c r="C27" s="64"/>
      <c r="D27" s="77" t="s">
        <v>246</v>
      </c>
      <c r="E27" s="34" t="str">
        <f>Tabla35[[#This Row],[Criterio / Subcriterio]]</f>
        <v>05.01 Realizar conexiones entre los diferentes elementos matemáticos, aplicando conocimientos y experiencias propios.</v>
      </c>
      <c r="F27" s="79"/>
      <c r="G27" s="66">
        <f>IF(Tabla35[[#This Row],[Ponderación parcial]]&gt;0,Tabla35[[#This Row],[Ponderación parcial]],1)*VLOOKUP(Tabla35[[#This Row],[Cod. Criterio]],Tabla3[#All],6,FALSE)</f>
        <v>1.2E-2</v>
      </c>
    </row>
    <row r="28" spans="1:7" ht="45" customHeight="1">
      <c r="A28" s="63">
        <f>VALUE(LEFT(Tabla35[[#This Row],[Cod. Criterio]],2))</f>
        <v>5</v>
      </c>
      <c r="B28" s="64" t="str">
        <f>LEFT(Tabla35[[#This Row],[Cod.Logro]],5)</f>
        <v>05.01</v>
      </c>
      <c r="C28" s="64" t="str">
        <f>+CONCATENATE(TEXT(B27,""),".01")</f>
        <v>05.01.01</v>
      </c>
      <c r="D28" s="77" t="s">
        <v>247</v>
      </c>
      <c r="E28" s="34" t="str">
        <f>Tabla35[[#This Row],[Criterio / Subcriterio]]</f>
        <v>05.01.01 Realizar conexiones entre los diferentes elementos matemáticos, aplicando conocimientos y experiencias propios.</v>
      </c>
      <c r="F28" s="79">
        <v>1</v>
      </c>
      <c r="G28" s="66">
        <f>IF(Tabla35[[#This Row],[Ponderación parcial]]&gt;0,Tabla35[[#This Row],[Ponderación parcial]],1)*VLOOKUP(Tabla35[[#This Row],[Cod. Criterio]],Tabla3[#All],6,FALSE)</f>
        <v>1.2E-2</v>
      </c>
    </row>
    <row r="29" spans="1:7" ht="45.75" customHeight="1">
      <c r="A29" s="63">
        <f>VALUE(LEFT(Tabla35[[#This Row],[Cod. Criterio]],2))</f>
        <v>5</v>
      </c>
      <c r="B29" s="64" t="s">
        <v>199</v>
      </c>
      <c r="C29" s="64"/>
      <c r="D29" s="77" t="s">
        <v>248</v>
      </c>
      <c r="E29" s="34" t="str">
        <f>Tabla35[[#This Row],[Criterio / Subcriterio]]</f>
        <v>05.02 Interpretar situaciones en contextos diversos, reconociendo las conexiones entre las matemáticas y la vida cotidiana.</v>
      </c>
      <c r="F29" s="79"/>
      <c r="G29" s="66">
        <f>IF(Tabla35[[#This Row],[Ponderación parcial]]&gt;0,Tabla35[[#This Row],[Ponderación parcial]],1)*VLOOKUP(Tabla35[[#This Row],[Cod. Criterio]],Tabla3[#All],6,FALSE)</f>
        <v>1.7999999999999999E-2</v>
      </c>
    </row>
    <row r="30" spans="1:7" ht="46.5" customHeight="1">
      <c r="A30" s="63">
        <f>VALUE(LEFT(Tabla35[[#This Row],[Cod. Criterio]],2))</f>
        <v>5</v>
      </c>
      <c r="B30" s="64" t="str">
        <f>LEFT(Tabla35[[#This Row],[Cod.Logro]],5)</f>
        <v>05.02</v>
      </c>
      <c r="C30" s="64" t="str">
        <f>+CONCATENATE(TEXT(B29,""),".01")</f>
        <v>05.02.01</v>
      </c>
      <c r="D30" s="77" t="s">
        <v>249</v>
      </c>
      <c r="E30" s="34" t="str">
        <f>Tabla35[[#This Row],[Criterio / Subcriterio]]</f>
        <v>05.02.01 Interpretar situaciones en contextos diversos, reconociendo las conexiones entre las matemáticas y la vida cotidiana.</v>
      </c>
      <c r="F30" s="79">
        <v>1</v>
      </c>
      <c r="G30" s="66">
        <f>IF(Tabla35[[#This Row],[Ponderación parcial]]&gt;0,Tabla35[[#This Row],[Ponderación parcial]],1)*VLOOKUP(Tabla35[[#This Row],[Cod. Criterio]],Tabla3[#All],6,FALSE)</f>
        <v>1.7999999999999999E-2</v>
      </c>
    </row>
    <row r="31" spans="1:7" ht="65.25" customHeight="1">
      <c r="A31" s="63">
        <f>VALUE(LEFT(Tabla35[[#This Row],[Cod. Criterio]],2))</f>
        <v>6</v>
      </c>
      <c r="B31" s="64" t="s">
        <v>201</v>
      </c>
      <c r="C31" s="64"/>
      <c r="D31" s="77" t="s">
        <v>250</v>
      </c>
      <c r="E31" s="34" t="str">
        <f>Tabla35[[#This Row],[Criterio / Subcriterio]]</f>
        <v>06.01 Reconocer el lenguaje matemático sencillo presente en la vida cotidiana en diferentes formatos, adquiriendo vocabulario específico básico y mostrando la comprensión del mensaje.</v>
      </c>
      <c r="F31" s="79"/>
      <c r="G31" s="66">
        <f>IF(Tabla35[[#This Row],[Ponderación parcial]]&gt;0,Tabla35[[#This Row],[Ponderación parcial]],1)*VLOOKUP(Tabla35[[#This Row],[Cod. Criterio]],Tabla3[#All],6,FALSE)</f>
        <v>0.1</v>
      </c>
    </row>
    <row r="32" spans="1:7" ht="45" customHeight="1">
      <c r="A32" s="63">
        <f>VALUE(LEFT(Tabla35[[#This Row],[Cod. Criterio]],2))</f>
        <v>6</v>
      </c>
      <c r="B32" s="64" t="str">
        <f>LEFT(Tabla35[[#This Row],[Cod.Logro]],5)</f>
        <v>06.01</v>
      </c>
      <c r="C32" s="64" t="str">
        <f>+CONCATENATE(TEXT(B31,""),".01")</f>
        <v>06.01.01</v>
      </c>
      <c r="D32" s="77" t="s">
        <v>251</v>
      </c>
      <c r="E32" s="34" t="str">
        <f>Tabla35[[#This Row],[Criterio / Subcriterio]]</f>
        <v>06.01.01 Reconocer el lenguaje matemático sencillo presente en la vida cotidiana en diferentes formatos, adquiriendo vocabulario específico básico y mostrando la comprensión del mensaje.</v>
      </c>
      <c r="F32" s="79">
        <v>1</v>
      </c>
      <c r="G32" s="66">
        <f>IF(Tabla35[[#This Row],[Ponderación parcial]]&gt;0,Tabla35[[#This Row],[Ponderación parcial]],1)*VLOOKUP(Tabla35[[#This Row],[Cod. Criterio]],Tabla3[#All],6,FALSE)</f>
        <v>0.1</v>
      </c>
    </row>
    <row r="33" spans="1:7" ht="72.75" customHeight="1">
      <c r="A33" s="63">
        <f>VALUE(LEFT(Tabla35[[#This Row],[Cod. Criterio]],2))</f>
        <v>6</v>
      </c>
      <c r="B33" s="64" t="s">
        <v>203</v>
      </c>
      <c r="C33" s="64"/>
      <c r="D33" s="77" t="s">
        <v>252</v>
      </c>
      <c r="E33" s="34" t="str">
        <f>Tabla35[[#This Row],[Criterio / Subcriterio]]</f>
        <v>06.02 Explicar los procesos e ideas matemáticas, los pasos seguidos en la resolución de un problema o los resultados obtenidos, utilizando un lenguaje matemático sencillo en diferentes formatos.</v>
      </c>
      <c r="F33" s="79"/>
      <c r="G33" s="66">
        <f>IF(Tabla35[[#This Row],[Ponderación parcial]]&gt;0,Tabla35[[#This Row],[Ponderación parcial]],1)*VLOOKUP(Tabla35[[#This Row],[Cod. Criterio]],Tabla3[#All],6,FALSE)</f>
        <v>0.1</v>
      </c>
    </row>
    <row r="34" spans="1:7" ht="65.25" customHeight="1">
      <c r="A34" s="63">
        <f>VALUE(LEFT(Tabla35[[#This Row],[Cod. Criterio]],2))</f>
        <v>6</v>
      </c>
      <c r="B34" s="64" t="str">
        <f>LEFT(Tabla35[[#This Row],[Cod.Logro]],5)</f>
        <v>06.02</v>
      </c>
      <c r="C34" s="64" t="str">
        <f>+CONCATENATE(TEXT(B33,""),".01")</f>
        <v>06.02.01</v>
      </c>
      <c r="D34" s="77" t="s">
        <v>253</v>
      </c>
      <c r="E34" s="34" t="str">
        <f>Tabla35[[#This Row],[Criterio / Subcriterio]]</f>
        <v>06.02.01 Explicar los procesos e ideas matemáticas, los pasos seguidos en la resolución de un problema, utilizando un lenguaje matemático sencillo en diferentes formatos.</v>
      </c>
      <c r="F34" s="79">
        <v>1</v>
      </c>
      <c r="G34" s="66">
        <f>IF(Tabla35[[#This Row],[Ponderación parcial]]&gt;0,Tabla35[[#This Row],[Ponderación parcial]],1)*VLOOKUP(Tabla35[[#This Row],[Cod. Criterio]],Tabla3[#All],6,FALSE)</f>
        <v>0.1</v>
      </c>
    </row>
    <row r="35" spans="1:7" ht="53.25" customHeight="1">
      <c r="A35" s="63">
        <f>VALUE(LEFT(Tabla35[[#This Row],[Cod. Criterio]],2))</f>
        <v>7</v>
      </c>
      <c r="B35" s="64" t="s">
        <v>205</v>
      </c>
      <c r="C35" s="64"/>
      <c r="D35" s="77" t="s">
        <v>254</v>
      </c>
      <c r="E35" s="34" t="str">
        <f>Tabla35[[#This Row],[Criterio / Subcriterio]]</f>
        <v>07.01 Identificar las emociones propias al abordar retos matemáticos, pidiendo ayuda solo cuando sea necesario y desarrollando la autoconfianza.</v>
      </c>
      <c r="F35" s="79"/>
      <c r="G35" s="66">
        <f>IF(Tabla35[[#This Row],[Ponderación parcial]]&gt;0,Tabla35[[#This Row],[Ponderación parcial]],1)*VLOOKUP(Tabla35[[#This Row],[Cod. Criterio]],Tabla3[#All],6,FALSE)</f>
        <v>2.5000000000000001E-2</v>
      </c>
    </row>
    <row r="36" spans="1:7" ht="45" customHeight="1">
      <c r="A36" s="63">
        <f>VALUE(LEFT(Tabla35[[#This Row],[Cod. Criterio]],2))</f>
        <v>7</v>
      </c>
      <c r="B36" s="64" t="str">
        <f>LEFT(Tabla35[[#This Row],[Cod.Logro]],5)</f>
        <v>07.01</v>
      </c>
      <c r="C36" s="64" t="str">
        <f>+CONCATENATE(TEXT(B35,""),".01")</f>
        <v>07.01.01</v>
      </c>
      <c r="D36" s="77" t="s">
        <v>255</v>
      </c>
      <c r="E36" s="34" t="str">
        <f>Tabla35[[#This Row],[Criterio / Subcriterio]]</f>
        <v>07.01.01 Identificar las emociones propias al abordar retos matemáticos, pidiendo ayuda solo cuando sea necesario y desarrollando la autoconfianza.</v>
      </c>
      <c r="F36" s="79">
        <v>1</v>
      </c>
      <c r="G36" s="66">
        <f>IF(Tabla35[[#This Row],[Ponderación parcial]]&gt;0,Tabla35[[#This Row],[Ponderación parcial]],1)*VLOOKUP(Tabla35[[#This Row],[Cod. Criterio]],Tabla3[#All],6,FALSE)</f>
        <v>2.5000000000000001E-2</v>
      </c>
    </row>
    <row r="37" spans="1:7" ht="50.25" customHeight="1">
      <c r="A37" s="63">
        <f>VALUE(LEFT(Tabla35[[#This Row],[Cod. Criterio]],2))</f>
        <v>7</v>
      </c>
      <c r="B37" s="64" t="s">
        <v>207</v>
      </c>
      <c r="C37" s="64"/>
      <c r="D37" s="77" t="s">
        <v>256</v>
      </c>
      <c r="E37" s="34" t="str">
        <f>Tabla35[[#This Row],[Criterio / Subcriterio]]</f>
        <v>07.02 Mostrar actitudes positivas ante retos matemáticos tales como el esfuerzo y la flexibilidad, valorando el error como una oportunidad de aprendizaje.</v>
      </c>
      <c r="F37" s="79"/>
      <c r="G37" s="66">
        <f>IF(Tabla35[[#This Row],[Ponderación parcial]]&gt;0,Tabla35[[#This Row],[Ponderación parcial]],1)*VLOOKUP(Tabla35[[#This Row],[Cod. Criterio]],Tabla3[#All],6,FALSE)</f>
        <v>2.5000000000000001E-2</v>
      </c>
    </row>
    <row r="38" spans="1:7" ht="45" customHeight="1">
      <c r="A38" s="63">
        <f>VALUE(LEFT(Tabla35[[#This Row],[Cod. Criterio]],2))</f>
        <v>7</v>
      </c>
      <c r="B38" s="64" t="str">
        <f>LEFT(Tabla35[[#This Row],[Cod.Logro]],5)</f>
        <v>07.02</v>
      </c>
      <c r="C38" s="64" t="str">
        <f>+CONCATENATE(TEXT(B37,""),".01")</f>
        <v>07.02.01</v>
      </c>
      <c r="D38" s="77" t="s">
        <v>257</v>
      </c>
      <c r="E38" s="34" t="str">
        <f>Tabla35[[#This Row],[Criterio / Subcriterio]]</f>
        <v>07.02.01 Mostrar actitudes positivas ante retos matemáticos tales como el esfuerzo.</v>
      </c>
      <c r="F38" s="79">
        <v>1</v>
      </c>
      <c r="G38" s="66">
        <f>IF(Tabla35[[#This Row],[Ponderación parcial]]&gt;0,Tabla35[[#This Row],[Ponderación parcial]],1)*VLOOKUP(Tabla35[[#This Row],[Cod. Criterio]],Tabla3[#All],6,FALSE)</f>
        <v>2.5000000000000001E-2</v>
      </c>
    </row>
    <row r="39" spans="1:7" ht="71.25" customHeight="1">
      <c r="A39" s="63">
        <f>VALUE(LEFT(Tabla35[[#This Row],[Cod. Criterio]],2))</f>
        <v>8</v>
      </c>
      <c r="B39" s="64" t="s">
        <v>209</v>
      </c>
      <c r="C39" s="64"/>
      <c r="D39" s="77" t="s">
        <v>258</v>
      </c>
      <c r="E39" s="34" t="str">
        <f>Tabla35[[#This Row],[Criterio / Subcriterio]]</f>
        <v>08.01 Trabajar en equipo activa y respetuosamente, comunicándose adecuadamente, respetando la diversidad del grupo y estableciendo relaciones saludables basadas en la igualdad y la resolución pacífica de conflictos.</v>
      </c>
      <c r="F39" s="79"/>
      <c r="G39" s="66">
        <f>IF(Tabla35[[#This Row],[Ponderación parcial]]&gt;0,Tabla35[[#This Row],[Ponderación parcial]],1)*VLOOKUP(Tabla35[[#This Row],[Cod. Criterio]],Tabla3[#All],6,FALSE)</f>
        <v>2.5000000000000001E-2</v>
      </c>
    </row>
    <row r="40" spans="1:7" ht="66" customHeight="1">
      <c r="A40" s="63">
        <f>VALUE(LEFT(Tabla35[[#This Row],[Cod. Criterio]],2))</f>
        <v>8</v>
      </c>
      <c r="B40" s="64" t="str">
        <f>LEFT(Tabla35[[#This Row],[Cod.Logro]],5)</f>
        <v>08.01</v>
      </c>
      <c r="C40" s="64" t="str">
        <f>+CONCATENATE(TEXT(B39,""),".01")</f>
        <v>08.01.01</v>
      </c>
      <c r="D40" s="77" t="s">
        <v>259</v>
      </c>
      <c r="E40" s="34" t="str">
        <f>Tabla35[[#This Row],[Criterio / Subcriterio]]</f>
        <v>08.01.01 Trabajar en equipo activa y respetuosamente, comunicándose adecuadamente, respetando la diversidad del grupo y estableciendo relaciones saludables basadas en la igualdad y la resolución pacífica de conflictos.</v>
      </c>
      <c r="F40" s="79">
        <v>1</v>
      </c>
      <c r="G40" s="66">
        <f>IF(Tabla35[[#This Row],[Ponderación parcial]]&gt;0,Tabla35[[#This Row],[Ponderación parcial]],1)*VLOOKUP(Tabla35[[#This Row],[Cod. Criterio]],Tabla3[#All],6,FALSE)</f>
        <v>2.5000000000000001E-2</v>
      </c>
    </row>
    <row r="41" spans="1:7" ht="45" customHeight="1">
      <c r="A41" s="63">
        <f>VALUE(LEFT(Tabla35[[#This Row],[Cod. Criterio]],2))</f>
        <v>8</v>
      </c>
      <c r="B41" s="64" t="s">
        <v>211</v>
      </c>
      <c r="C41" s="64"/>
      <c r="D41" s="77" t="s">
        <v>260</v>
      </c>
      <c r="E41" s="34" t="str">
        <f>Tabla35[[#This Row],[Criterio / Subcriterio]]</f>
        <v>08.02 Participar en el reparto de tareas, asumiendo y respetando las responsabilidades individuales asignadas y empleando estrategias sencillas de trabajo en equipo dirigidas a la consecución de objetivos compartidos.</v>
      </c>
      <c r="F41" s="79"/>
      <c r="G41" s="66">
        <f>IF(Tabla35[[#This Row],[Ponderación parcial]]&gt;0,Tabla35[[#This Row],[Ponderación parcial]],1)*VLOOKUP(Tabla35[[#This Row],[Cod. Criterio]],Tabla3[#All],6,FALSE)</f>
        <v>2.5000000000000001E-2</v>
      </c>
    </row>
    <row r="42" spans="1:7" ht="63.75" customHeight="1">
      <c r="A42" s="60">
        <f>VALUE(LEFT(Tabla35[[#This Row],[Cod. Criterio]],2))</f>
        <v>8</v>
      </c>
      <c r="B42" s="61" t="str">
        <f>LEFT(Tabla35[[#This Row],[Cod.Logro]],5)</f>
        <v>08.02</v>
      </c>
      <c r="C42" s="64" t="str">
        <f>+CONCATENATE(TEXT(B41,""),".01")</f>
        <v>08.02.01</v>
      </c>
      <c r="D42" s="77" t="s">
        <v>261</v>
      </c>
      <c r="E42" s="34" t="str">
        <f>Tabla35[[#This Row],[Criterio / Subcriterio]]</f>
        <v>08.02.01 Participar en el reparto de tareas, asumiendo y respetando las responsabilidades individuales asignadas y empleando estrategias sencillas de trabajo en equipo dirigidas a la consecución de objetivos compartidos.</v>
      </c>
      <c r="F42" s="79">
        <v>1</v>
      </c>
      <c r="G42" s="66">
        <f>IF(Tabla35[[#This Row],[Ponderación parcial]]&gt;0,Tabla35[[#This Row],[Ponderación parcial]],1)*VLOOKUP(Tabla35[[#This Row],[Cod. Criterio]],Tabla3[#All],6,FALSE)</f>
        <v>2.5000000000000001E-2</v>
      </c>
    </row>
    <row r="43" spans="1:7" ht="31.5" customHeight="1"/>
  </sheetData>
  <phoneticPr fontId="9" type="noConversion"/>
  <conditionalFormatting sqref="A3:C3 E3:G3 A4:G119">
    <cfRule type="expression" dxfId="176" priority="9" stopIfTrue="1">
      <formula>ISBLANK($C3)</formula>
    </cfRule>
  </conditionalFormatting>
  <conditionalFormatting sqref="A2:G2">
    <cfRule type="expression" dxfId="175" priority="4" stopIfTrue="1">
      <formula>ISBLANK($C2)</formula>
    </cfRule>
  </conditionalFormatting>
  <conditionalFormatting sqref="D3">
    <cfRule type="expression" dxfId="174" priority="2"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57"/>
  <sheetViews>
    <sheetView workbookViewId="0">
      <pane ySplit="2" topLeftCell="A37" activePane="bottomLeft" state="frozen"/>
      <selection pane="bottomLeft" activeCell="D25" sqref="D25"/>
    </sheetView>
  </sheetViews>
  <sheetFormatPr defaultColWidth="11.42578125" defaultRowHeight="15"/>
  <cols>
    <col min="1" max="1" width="16.140625" style="10" customWidth="1"/>
    <col min="2" max="2" width="17.140625" style="10" customWidth="1"/>
    <col min="3" max="4" width="41.42578125" style="3" customWidth="1"/>
    <col min="5" max="5" width="15.42578125" style="3" hidden="1" customWidth="1"/>
    <col min="6" max="7" width="33.42578125" style="3" customWidth="1"/>
    <col min="8" max="16384" width="11.42578125" style="3"/>
  </cols>
  <sheetData>
    <row r="1" spans="1:7">
      <c r="A1" s="92" t="s">
        <v>262</v>
      </c>
      <c r="B1" s="92"/>
      <c r="C1" s="92"/>
      <c r="D1" s="41" t="s">
        <v>263</v>
      </c>
      <c r="F1" s="92" t="s">
        <v>264</v>
      </c>
      <c r="G1" s="92"/>
    </row>
    <row r="2" spans="1:7" ht="30">
      <c r="A2" s="24" t="s">
        <v>265</v>
      </c>
      <c r="B2" s="25" t="s">
        <v>266</v>
      </c>
      <c r="C2" s="25" t="s">
        <v>267</v>
      </c>
      <c r="D2" s="25" t="s">
        <v>268</v>
      </c>
      <c r="E2" s="25" t="s">
        <v>269</v>
      </c>
      <c r="F2" s="25" t="s">
        <v>270</v>
      </c>
      <c r="G2" s="25" t="s">
        <v>271</v>
      </c>
    </row>
    <row r="3" spans="1:7" ht="75">
      <c r="A3" s="42" t="s">
        <v>272</v>
      </c>
      <c r="B3" s="37" t="s">
        <v>273</v>
      </c>
      <c r="C3" s="44" t="s">
        <v>274</v>
      </c>
      <c r="D3" s="44" t="s">
        <v>274</v>
      </c>
      <c r="E3" s="3">
        <f>MATCH(Tabla5[[#This Row],[(Sin cambios)]],Tabla6[[#All],[Saberes básicos]],0)</f>
        <v>3</v>
      </c>
    </row>
    <row r="4" spans="1:7" ht="45">
      <c r="A4" s="42"/>
      <c r="B4" s="37" t="s">
        <v>275</v>
      </c>
      <c r="C4" s="44" t="s">
        <v>276</v>
      </c>
      <c r="D4" s="44" t="s">
        <v>276</v>
      </c>
      <c r="E4" s="3">
        <f>MATCH(Tabla5[[#This Row],[(Sin cambios)]],Tabla6[[#All],[Saberes básicos]],0)</f>
        <v>200</v>
      </c>
    </row>
    <row r="5" spans="1:7" ht="45">
      <c r="A5" s="42"/>
      <c r="B5" s="37"/>
      <c r="C5" s="44" t="s">
        <v>277</v>
      </c>
      <c r="D5" s="44" t="s">
        <v>277</v>
      </c>
      <c r="E5" s="3">
        <f>MATCH(Tabla5[[#This Row],[(Sin cambios)]],Tabla6[[#All],[Saberes básicos]],0)</f>
        <v>4</v>
      </c>
    </row>
    <row r="6" spans="1:7" ht="75">
      <c r="A6" s="42"/>
      <c r="B6" s="37"/>
      <c r="C6" s="44" t="s">
        <v>278</v>
      </c>
      <c r="D6" s="44" t="s">
        <v>278</v>
      </c>
      <c r="E6" s="3">
        <f>MATCH(Tabla5[[#This Row],[(Sin cambios)]],Tabla6[[#All],[Saberes básicos]],0)</f>
        <v>5</v>
      </c>
    </row>
    <row r="7" spans="1:7" ht="45">
      <c r="A7" s="42"/>
      <c r="B7" s="37"/>
      <c r="C7" s="44" t="s">
        <v>279</v>
      </c>
      <c r="D7" s="44" t="s">
        <v>279</v>
      </c>
      <c r="E7" s="3">
        <f>MATCH(Tabla5[[#This Row],[(Sin cambios)]],Tabla6[[#All],[Saberes básicos]],0)</f>
        <v>95</v>
      </c>
    </row>
    <row r="8" spans="1:7" ht="30">
      <c r="A8" s="42"/>
      <c r="B8" s="37" t="s">
        <v>280</v>
      </c>
      <c r="C8" s="44" t="s">
        <v>281</v>
      </c>
      <c r="D8" s="44" t="s">
        <v>281</v>
      </c>
      <c r="E8" s="3">
        <f>MATCH(Tabla5[[#This Row],[(Sin cambios)]],Tabla6[[#All],[Saberes básicos]],0)</f>
        <v>32</v>
      </c>
    </row>
    <row r="9" spans="1:7" ht="90">
      <c r="A9" s="42"/>
      <c r="B9" s="37"/>
      <c r="C9" s="44" t="s">
        <v>282</v>
      </c>
      <c r="D9" s="44" t="s">
        <v>282</v>
      </c>
      <c r="E9" s="3">
        <f>MATCH(Tabla5[[#This Row],[(Sin cambios)]],Tabla6[[#All],[Saberes básicos]],0)</f>
        <v>33</v>
      </c>
    </row>
    <row r="10" spans="1:7" ht="45">
      <c r="A10" s="42"/>
      <c r="B10" s="37"/>
      <c r="C10" s="44" t="s">
        <v>283</v>
      </c>
      <c r="D10" s="44" t="s">
        <v>283</v>
      </c>
      <c r="E10" s="3">
        <f>MATCH(Tabla5[[#This Row],[(Sin cambios)]],Tabla6[[#All],[Saberes básicos]],0)</f>
        <v>205</v>
      </c>
    </row>
    <row r="11" spans="1:7" ht="75">
      <c r="A11" s="42"/>
      <c r="B11" s="37"/>
      <c r="C11" s="44" t="s">
        <v>284</v>
      </c>
      <c r="D11" s="44" t="s">
        <v>284</v>
      </c>
      <c r="E11" s="3">
        <f>MATCH(Tabla5[[#This Row],[(Sin cambios)]],Tabla6[[#All],[Saberes básicos]],0)</f>
        <v>34</v>
      </c>
    </row>
    <row r="12" spans="1:7" ht="45">
      <c r="A12" s="42"/>
      <c r="B12" s="37" t="s">
        <v>285</v>
      </c>
      <c r="C12" s="44" t="s">
        <v>286</v>
      </c>
      <c r="D12" s="44" t="s">
        <v>286</v>
      </c>
      <c r="E12" s="3">
        <f>MATCH(Tabla5[[#This Row],[(Sin cambios)]],Tabla6[[#All],[Saberes básicos]],0)</f>
        <v>6</v>
      </c>
    </row>
    <row r="13" spans="1:7" ht="45">
      <c r="A13" s="42"/>
      <c r="B13" s="37"/>
      <c r="C13" s="44" t="s">
        <v>287</v>
      </c>
      <c r="D13" s="44" t="s">
        <v>287</v>
      </c>
      <c r="E13" s="3">
        <f>MATCH(Tabla5[[#This Row],[(Sin cambios)]],Tabla6[[#All],[Saberes básicos]],0)</f>
        <v>7</v>
      </c>
    </row>
    <row r="14" spans="1:7" ht="45">
      <c r="A14" s="42"/>
      <c r="B14" s="37"/>
      <c r="C14" s="44" t="s">
        <v>288</v>
      </c>
      <c r="D14" s="44" t="s">
        <v>288</v>
      </c>
      <c r="E14" s="3">
        <f>MATCH(Tabla5[[#This Row],[(Sin cambios)]],Tabla6[[#All],[Saberes básicos]],0)</f>
        <v>8</v>
      </c>
    </row>
    <row r="15" spans="1:7" ht="75">
      <c r="A15" s="42"/>
      <c r="B15" s="37" t="s">
        <v>289</v>
      </c>
      <c r="C15" s="44" t="s">
        <v>290</v>
      </c>
      <c r="D15" s="44" t="s">
        <v>290</v>
      </c>
      <c r="E15" s="3">
        <f>MATCH(Tabla5[[#This Row],[(Sin cambios)]],Tabla6[[#All],[Saberes básicos]],0)</f>
        <v>9</v>
      </c>
    </row>
    <row r="16" spans="1:7" ht="45">
      <c r="A16" s="43" t="s">
        <v>291</v>
      </c>
      <c r="B16" s="23" t="s">
        <v>292</v>
      </c>
      <c r="C16" s="45" t="s">
        <v>293</v>
      </c>
      <c r="D16" s="45" t="s">
        <v>293</v>
      </c>
      <c r="E16" s="3">
        <f>MATCH(Tabla5[[#This Row],[(Sin cambios)]],Tabla6[[#All],[Saberes básicos]],0)</f>
        <v>54</v>
      </c>
    </row>
    <row r="17" spans="1:5" ht="45">
      <c r="A17" s="43"/>
      <c r="B17" s="23"/>
      <c r="C17" s="45" t="s">
        <v>294</v>
      </c>
      <c r="D17" s="45" t="s">
        <v>294</v>
      </c>
      <c r="E17" s="3">
        <f>MATCH(Tabla5[[#This Row],[(Sin cambios)]],Tabla6[[#All],[Saberes básicos]],0)</f>
        <v>39</v>
      </c>
    </row>
    <row r="18" spans="1:5" ht="45">
      <c r="A18" s="43"/>
      <c r="B18" s="23"/>
      <c r="C18" s="45" t="s">
        <v>295</v>
      </c>
      <c r="D18" s="45" t="s">
        <v>295</v>
      </c>
      <c r="E18" s="3">
        <f>MATCH(Tabla5[[#This Row],[(Sin cambios)]],Tabla6[[#All],[Saberes básicos]],0)</f>
        <v>231</v>
      </c>
    </row>
    <row r="19" spans="1:5" ht="75">
      <c r="A19" s="43"/>
      <c r="B19" s="23" t="s">
        <v>296</v>
      </c>
      <c r="C19" s="45" t="s">
        <v>297</v>
      </c>
      <c r="D19" s="45" t="s">
        <v>297</v>
      </c>
      <c r="E19" s="3">
        <f>MATCH(Tabla5[[#This Row],[(Sin cambios)]],Tabla6[[#All],[Saberes básicos]],0)</f>
        <v>55</v>
      </c>
    </row>
    <row r="20" spans="1:5" ht="45">
      <c r="A20" s="43"/>
      <c r="B20" s="23"/>
      <c r="C20" s="45" t="s">
        <v>298</v>
      </c>
      <c r="D20" s="45" t="s">
        <v>298</v>
      </c>
      <c r="E20" s="3">
        <f>MATCH(Tabla5[[#This Row],[(Sin cambios)]],Tabla6[[#All],[Saberes básicos]],0)</f>
        <v>56</v>
      </c>
    </row>
    <row r="21" spans="1:5" ht="105">
      <c r="A21" s="43"/>
      <c r="B21" s="23" t="s">
        <v>299</v>
      </c>
      <c r="C21" s="45" t="s">
        <v>300</v>
      </c>
      <c r="D21" s="45" t="s">
        <v>300</v>
      </c>
      <c r="E21" s="3">
        <f>MATCH(Tabla5[[#This Row],[(Sin cambios)]],Tabla6[[#All],[Saberes básicos]],0)</f>
        <v>255</v>
      </c>
    </row>
    <row r="22" spans="1:5" ht="30">
      <c r="A22" s="43"/>
      <c r="B22" s="23"/>
      <c r="C22" s="45" t="s">
        <v>301</v>
      </c>
      <c r="D22" s="45" t="s">
        <v>301</v>
      </c>
      <c r="E22" s="3">
        <f>MATCH(Tabla5[[#This Row],[(Sin cambios)]],Tabla6[[#All],[Saberes básicos]],0)</f>
        <v>256</v>
      </c>
    </row>
    <row r="23" spans="1:5" ht="30">
      <c r="A23" s="43"/>
      <c r="B23" s="23"/>
      <c r="C23" s="45" t="s">
        <v>302</v>
      </c>
      <c r="D23" s="45" t="s">
        <v>302</v>
      </c>
      <c r="E23" s="3">
        <f>MATCH(Tabla5[[#This Row],[(Sin cambios)]],Tabla6[[#All],[Saberes básicos]],0)</f>
        <v>233</v>
      </c>
    </row>
    <row r="24" spans="1:5" ht="60">
      <c r="A24" s="42" t="s">
        <v>303</v>
      </c>
      <c r="B24" s="37" t="s">
        <v>304</v>
      </c>
      <c r="C24" s="44" t="s">
        <v>305</v>
      </c>
      <c r="D24" s="44" t="s">
        <v>305</v>
      </c>
      <c r="E24" s="3">
        <f>MATCH(Tabla5[[#This Row],[(Sin cambios)]],Tabla6[[#All],[Saberes básicos]],0)</f>
        <v>73</v>
      </c>
    </row>
    <row r="25" spans="1:5" ht="88.5" customHeight="1">
      <c r="A25" s="42"/>
      <c r="B25" s="37"/>
      <c r="C25" s="44" t="s">
        <v>306</v>
      </c>
      <c r="D25" s="44" t="s">
        <v>306</v>
      </c>
      <c r="E25" s="3">
        <f>MATCH(Tabla5[[#This Row],[(Sin cambios)]],Tabla6[[#All],[Saberes básicos]],0)</f>
        <v>74</v>
      </c>
    </row>
    <row r="26" spans="1:5" ht="45">
      <c r="A26" s="42"/>
      <c r="B26" s="37"/>
      <c r="C26" s="44" t="s">
        <v>307</v>
      </c>
      <c r="D26" s="44" t="s">
        <v>307</v>
      </c>
      <c r="E26" s="3">
        <f>MATCH(Tabla5[[#This Row],[(Sin cambios)]],Tabla6[[#All],[Saberes básicos]],0)</f>
        <v>75</v>
      </c>
    </row>
    <row r="27" spans="1:5" ht="105">
      <c r="A27" s="42"/>
      <c r="B27" s="37"/>
      <c r="C27" s="44" t="s">
        <v>308</v>
      </c>
      <c r="D27" s="44" t="s">
        <v>308</v>
      </c>
      <c r="E27" s="3" t="e">
        <f>MATCH(Tabla5[[#This Row],[(Sin cambios)]],Tabla6[[#All],[Saberes básicos]],0)</f>
        <v>#VALUE!</v>
      </c>
    </row>
    <row r="28" spans="1:5" ht="90">
      <c r="A28" s="42"/>
      <c r="B28" s="37" t="s">
        <v>309</v>
      </c>
      <c r="C28" s="44" t="s">
        <v>310</v>
      </c>
      <c r="D28" s="44" t="s">
        <v>310</v>
      </c>
      <c r="E28" s="3">
        <f>MATCH(Tabla5[[#This Row],[(Sin cambios)]],Tabla6[[#All],[Saberes básicos]],0)</f>
        <v>77</v>
      </c>
    </row>
    <row r="29" spans="1:5" ht="60">
      <c r="A29" s="42"/>
      <c r="B29" s="37"/>
      <c r="C29" s="44" t="s">
        <v>311</v>
      </c>
      <c r="D29" s="44" t="s">
        <v>311</v>
      </c>
      <c r="E29" s="3">
        <f>MATCH(Tabla5[[#This Row],[(Sin cambios)]],Tabla6[[#All],[Saberes básicos]],0)</f>
        <v>78</v>
      </c>
    </row>
    <row r="30" spans="1:5" ht="30">
      <c r="A30" s="42"/>
      <c r="B30" s="37"/>
      <c r="C30" s="44" t="s">
        <v>312</v>
      </c>
      <c r="D30" s="44" t="s">
        <v>312</v>
      </c>
      <c r="E30" s="3">
        <f>MATCH(Tabla5[[#This Row],[(Sin cambios)]],Tabla6[[#All],[Saberes básicos]],0)</f>
        <v>79</v>
      </c>
    </row>
    <row r="31" spans="1:5" ht="45">
      <c r="A31" s="42"/>
      <c r="B31" s="37" t="s">
        <v>313</v>
      </c>
      <c r="C31" s="44" t="s">
        <v>314</v>
      </c>
      <c r="D31" s="44" t="s">
        <v>314</v>
      </c>
      <c r="E31" s="3">
        <f>MATCH(Tabla5[[#This Row],[(Sin cambios)]],Tabla6[[#All],[Saberes básicos]],0)</f>
        <v>80</v>
      </c>
    </row>
    <row r="32" spans="1:5" ht="45">
      <c r="A32" s="42"/>
      <c r="B32" s="37"/>
      <c r="C32" s="44" t="s">
        <v>315</v>
      </c>
      <c r="D32" s="44" t="s">
        <v>315</v>
      </c>
      <c r="E32" s="3">
        <f>MATCH(Tabla5[[#This Row],[(Sin cambios)]],Tabla6[[#All],[Saberes básicos]],0)</f>
        <v>184</v>
      </c>
    </row>
    <row r="33" spans="1:5" ht="60">
      <c r="A33" s="42"/>
      <c r="B33" s="37" t="s">
        <v>316</v>
      </c>
      <c r="C33" s="44" t="s">
        <v>317</v>
      </c>
      <c r="D33" s="44" t="s">
        <v>317</v>
      </c>
      <c r="E33" s="3">
        <f>MATCH(Tabla5[[#This Row],[(Sin cambios)]],Tabla6[[#All],[Saberes básicos]],0)</f>
        <v>81</v>
      </c>
    </row>
    <row r="34" spans="1:5" ht="45">
      <c r="A34" s="42"/>
      <c r="B34" s="37"/>
      <c r="C34" s="44" t="s">
        <v>318</v>
      </c>
      <c r="D34" s="44" t="s">
        <v>318</v>
      </c>
      <c r="E34" s="3">
        <f>MATCH(Tabla5[[#This Row],[(Sin cambios)]],Tabla6[[#All],[Saberes básicos]],0)</f>
        <v>82</v>
      </c>
    </row>
    <row r="35" spans="1:5" ht="60">
      <c r="A35" s="42"/>
      <c r="B35" s="37"/>
      <c r="C35" s="44" t="s">
        <v>319</v>
      </c>
      <c r="D35" s="44" t="s">
        <v>319</v>
      </c>
      <c r="E35" s="3">
        <f>MATCH(Tabla5[[#This Row],[(Sin cambios)]],Tabla6[[#All],[Saberes básicos]],0)</f>
        <v>83</v>
      </c>
    </row>
    <row r="36" spans="1:5" ht="60">
      <c r="A36" s="71" t="s">
        <v>320</v>
      </c>
      <c r="B36" s="72" t="s">
        <v>321</v>
      </c>
      <c r="C36" s="73" t="s">
        <v>322</v>
      </c>
      <c r="D36" s="73" t="s">
        <v>322</v>
      </c>
      <c r="E36" s="3">
        <f>MATCH(Tabla5[[#This Row],[(Sin cambios)]],Tabla6[[#All],[Saberes básicos]],0)</f>
        <v>10</v>
      </c>
    </row>
    <row r="37" spans="1:5" ht="75">
      <c r="A37" s="71"/>
      <c r="B37" s="72" t="s">
        <v>323</v>
      </c>
      <c r="C37" s="73" t="s">
        <v>324</v>
      </c>
      <c r="D37" s="73" t="s">
        <v>324</v>
      </c>
      <c r="E37" s="3">
        <f>MATCH(Tabla5[[#This Row],[(Sin cambios)]],Tabla6[[#All],[Saberes básicos]],0)</f>
        <v>11</v>
      </c>
    </row>
    <row r="38" spans="1:5" ht="45">
      <c r="A38" s="71"/>
      <c r="B38" s="72" t="s">
        <v>325</v>
      </c>
      <c r="C38" s="73" t="s">
        <v>326</v>
      </c>
      <c r="D38" s="73" t="s">
        <v>326</v>
      </c>
      <c r="E38" s="3">
        <f>MATCH(Tabla5[[#This Row],[(Sin cambios)]],Tabla6[[#All],[Saberes básicos]],0)</f>
        <v>12</v>
      </c>
    </row>
    <row r="39" spans="1:5" ht="90">
      <c r="A39" s="71"/>
      <c r="B39" s="72"/>
      <c r="C39" s="73" t="s">
        <v>327</v>
      </c>
      <c r="D39" s="73" t="s">
        <v>327</v>
      </c>
      <c r="E39" s="3">
        <f>MATCH(Tabla5[[#This Row],[(Sin cambios)]],Tabla6[[#All],[Saberes básicos]],0)</f>
        <v>13</v>
      </c>
    </row>
    <row r="40" spans="1:5" ht="45">
      <c r="A40" s="71"/>
      <c r="B40" s="72"/>
      <c r="C40" s="73" t="s">
        <v>328</v>
      </c>
      <c r="D40" s="73" t="s">
        <v>328</v>
      </c>
      <c r="E40" s="3">
        <f>MATCH(Tabla5[[#This Row],[(Sin cambios)]],Tabla6[[#All],[Saberes básicos]],0)</f>
        <v>14</v>
      </c>
    </row>
    <row r="41" spans="1:5" ht="90">
      <c r="A41" s="71"/>
      <c r="B41" s="72" t="s">
        <v>329</v>
      </c>
      <c r="C41" s="73" t="s">
        <v>330</v>
      </c>
      <c r="D41" s="73" t="s">
        <v>330</v>
      </c>
      <c r="E41" s="3">
        <f>MATCH(Tabla5[[#This Row],[(Sin cambios)]],Tabla6[[#All],[Saberes básicos]],0)</f>
        <v>15</v>
      </c>
    </row>
    <row r="42" spans="1:5" ht="45">
      <c r="A42" s="42" t="s">
        <v>331</v>
      </c>
      <c r="B42" s="37" t="s">
        <v>332</v>
      </c>
      <c r="C42" s="44" t="s">
        <v>333</v>
      </c>
      <c r="D42" s="44" t="s">
        <v>333</v>
      </c>
      <c r="E42" s="3">
        <f>MATCH(Tabla5[[#This Row],[(Sin cambios)]],Tabla6[[#All],[Saberes básicos]],0)</f>
        <v>16</v>
      </c>
    </row>
    <row r="43" spans="1:5" ht="90">
      <c r="A43" s="42"/>
      <c r="B43" s="37"/>
      <c r="C43" s="44" t="s">
        <v>334</v>
      </c>
      <c r="D43" s="44" t="s">
        <v>334</v>
      </c>
      <c r="E43" s="3">
        <f>MATCH(Tabla5[[#This Row],[(Sin cambios)]],Tabla6[[#All],[Saberes básicos]],0)</f>
        <v>17</v>
      </c>
    </row>
    <row r="44" spans="1:5" ht="75">
      <c r="A44" s="42"/>
      <c r="B44" s="37"/>
      <c r="C44" s="44" t="s">
        <v>335</v>
      </c>
      <c r="D44" s="44" t="s">
        <v>335</v>
      </c>
      <c r="E44" s="3">
        <f>MATCH(Tabla5[[#This Row],[(Sin cambios)]],Tabla6[[#All],[Saberes básicos]],0)</f>
        <v>18</v>
      </c>
    </row>
    <row r="45" spans="1:5" ht="30">
      <c r="A45" s="42"/>
      <c r="B45" s="37"/>
      <c r="C45" s="44" t="s">
        <v>336</v>
      </c>
      <c r="D45" s="44" t="s">
        <v>336</v>
      </c>
      <c r="E45" s="3" t="e">
        <f>MATCH(Tabla5[[#This Row],[(Sin cambios)]],Tabla6[[#All],[Saberes básicos]],0)</f>
        <v>#N/A</v>
      </c>
    </row>
    <row r="46" spans="1:5" ht="45">
      <c r="A46" s="42"/>
      <c r="B46" s="37"/>
      <c r="C46" s="44" t="s">
        <v>337</v>
      </c>
      <c r="D46" s="44" t="s">
        <v>337</v>
      </c>
      <c r="E46" s="3" t="e">
        <f>MATCH(Tabla5[[#This Row],[(Sin cambios)]],Tabla6[[#All],[Saberes básicos]],0)</f>
        <v>#N/A</v>
      </c>
    </row>
    <row r="47" spans="1:5" ht="75">
      <c r="A47" s="42"/>
      <c r="B47" s="37" t="s">
        <v>338</v>
      </c>
      <c r="C47" s="44" t="s">
        <v>339</v>
      </c>
      <c r="D47" s="44" t="s">
        <v>339</v>
      </c>
      <c r="E47" s="3">
        <f>MATCH(Tabla5[[#This Row],[(Sin cambios)]],Tabla6[[#All],[Saberes básicos]],0)</f>
        <v>19</v>
      </c>
    </row>
    <row r="48" spans="1:5" ht="30">
      <c r="A48" s="42"/>
      <c r="B48" s="37"/>
      <c r="C48" s="44" t="s">
        <v>340</v>
      </c>
      <c r="D48" s="44" t="s">
        <v>340</v>
      </c>
      <c r="E48" s="3">
        <f>MATCH(Tabla5[[#This Row],[(Sin cambios)]],Tabla6[[#All],[Saberes básicos]],0)</f>
        <v>20</v>
      </c>
    </row>
    <row r="49" spans="1:5" ht="30">
      <c r="A49" s="42"/>
      <c r="B49" s="37"/>
      <c r="C49" s="44" t="s">
        <v>341</v>
      </c>
      <c r="D49" s="44" t="s">
        <v>341</v>
      </c>
      <c r="E49" s="3">
        <f>MATCH(Tabla5[[#This Row],[(Sin cambios)]],Tabla6[[#All],[Saberes básicos]],0)</f>
        <v>21</v>
      </c>
    </row>
    <row r="50" spans="1:5" ht="45">
      <c r="A50" s="42"/>
      <c r="B50" s="37" t="s">
        <v>342</v>
      </c>
      <c r="C50" s="44" t="s">
        <v>343</v>
      </c>
      <c r="D50" s="44" t="s">
        <v>343</v>
      </c>
      <c r="E50" s="3">
        <f>MATCH(Tabla5[[#This Row],[(Sin cambios)]],Tabla6[[#All],[Saberes básicos]],0)</f>
        <v>22</v>
      </c>
    </row>
    <row r="51" spans="1:5" ht="75">
      <c r="A51" s="71" t="s">
        <v>344</v>
      </c>
      <c r="B51" s="72" t="s">
        <v>345</v>
      </c>
      <c r="C51" s="73" t="s">
        <v>346</v>
      </c>
      <c r="D51" s="73" t="s">
        <v>346</v>
      </c>
      <c r="E51" s="3">
        <f>MATCH(Tabla5[[#This Row],[(Sin cambios)]],Tabla6[[#All],[Saberes básicos]],0)</f>
        <v>23</v>
      </c>
    </row>
    <row r="52" spans="1:5" ht="60">
      <c r="A52" s="71"/>
      <c r="B52" s="72"/>
      <c r="C52" s="73" t="s">
        <v>347</v>
      </c>
      <c r="D52" s="73" t="s">
        <v>347</v>
      </c>
      <c r="E52" s="3">
        <f>MATCH(Tabla5[[#This Row],[(Sin cambios)]],Tabla6[[#All],[Saberes básicos]],0)</f>
        <v>24</v>
      </c>
    </row>
    <row r="53" spans="1:5" ht="60">
      <c r="A53" s="71"/>
      <c r="B53" s="72" t="s">
        <v>348</v>
      </c>
      <c r="C53" s="73" t="s">
        <v>349</v>
      </c>
      <c r="D53" s="73" t="s">
        <v>349</v>
      </c>
      <c r="E53" s="3">
        <f>MATCH(Tabla5[[#This Row],[(Sin cambios)]],Tabla6[[#All],[Saberes básicos]],0)</f>
        <v>25</v>
      </c>
    </row>
    <row r="54" spans="1:5" ht="45">
      <c r="A54" s="71"/>
      <c r="B54" s="72"/>
      <c r="C54" s="73" t="s">
        <v>350</v>
      </c>
      <c r="D54" s="73" t="s">
        <v>350</v>
      </c>
      <c r="E54" s="3">
        <f>MATCH(Tabla5[[#This Row],[(Sin cambios)]],Tabla6[[#All],[Saberes básicos]],0)</f>
        <v>49</v>
      </c>
    </row>
    <row r="55" spans="1:5" ht="45">
      <c r="A55" s="71"/>
      <c r="B55" s="72"/>
      <c r="C55" s="73" t="s">
        <v>351</v>
      </c>
      <c r="D55" s="73" t="s">
        <v>351</v>
      </c>
      <c r="E55" s="3">
        <f>MATCH(Tabla5[[#This Row],[(Sin cambios)]],Tabla6[[#All],[Saberes básicos]],0)</f>
        <v>26</v>
      </c>
    </row>
    <row r="56" spans="1:5" ht="60">
      <c r="A56" s="71"/>
      <c r="B56" s="72"/>
      <c r="C56" s="73" t="s">
        <v>352</v>
      </c>
      <c r="D56" s="73" t="s">
        <v>352</v>
      </c>
      <c r="E56" s="3">
        <f>MATCH(Tabla5[[#This Row],[(Sin cambios)]],Tabla6[[#All],[Saberes básicos]],0)</f>
        <v>27</v>
      </c>
    </row>
    <row r="57" spans="1:5" ht="60">
      <c r="A57" s="71"/>
      <c r="B57" s="72"/>
      <c r="C57" s="73" t="s">
        <v>353</v>
      </c>
      <c r="D57" s="73" t="s">
        <v>353</v>
      </c>
      <c r="E57" s="3" t="e">
        <f>MATCH(Tabla5[[#This Row],[(Sin cambios)]],Tabla6[[#All],[Saberes básicos]],0)</f>
        <v>#N/A</v>
      </c>
    </row>
  </sheetData>
  <mergeCells count="2">
    <mergeCell ref="A1:C1"/>
    <mergeCell ref="F1:G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297"/>
  <sheetViews>
    <sheetView topLeftCell="A133" zoomScale="68" zoomScaleNormal="36" workbookViewId="0">
      <selection activeCell="A67" sqref="A67:B67"/>
    </sheetView>
  </sheetViews>
  <sheetFormatPr defaultColWidth="11.42578125" defaultRowHeight="15"/>
  <cols>
    <col min="1" max="1" width="2.85546875" customWidth="1"/>
    <col min="2" max="2" width="22.42578125" customWidth="1"/>
    <col min="3" max="3" width="11.42578125" bestFit="1" customWidth="1"/>
    <col min="4" max="4" width="11" bestFit="1" customWidth="1"/>
    <col min="5" max="5" width="15.42578125" customWidth="1"/>
    <col min="6" max="6" width="34.42578125" customWidth="1"/>
    <col min="7" max="7" width="53.42578125" customWidth="1"/>
    <col min="8" max="8" width="47.140625" customWidth="1"/>
    <col min="9" max="9" width="24.42578125" customWidth="1"/>
    <col min="10" max="10" width="21.85546875" customWidth="1"/>
  </cols>
  <sheetData>
    <row r="1" spans="1:10">
      <c r="A1" s="19" t="s">
        <v>354</v>
      </c>
      <c r="B1" s="19" t="s">
        <v>355</v>
      </c>
      <c r="C1" s="19" t="s">
        <v>356</v>
      </c>
      <c r="D1" s="19" t="s">
        <v>357</v>
      </c>
      <c r="E1" s="19" t="s">
        <v>358</v>
      </c>
      <c r="F1" s="19" t="s">
        <v>359</v>
      </c>
      <c r="G1" s="19" t="s">
        <v>360</v>
      </c>
      <c r="H1" s="19" t="s">
        <v>361</v>
      </c>
      <c r="I1" s="19" t="s">
        <v>362</v>
      </c>
      <c r="J1" s="19" t="s">
        <v>363</v>
      </c>
    </row>
    <row r="2" spans="1:10" ht="30">
      <c r="A2" s="35">
        <v>1</v>
      </c>
      <c r="B2" s="35" t="s">
        <v>364</v>
      </c>
      <c r="C2" s="32" t="s">
        <v>365</v>
      </c>
      <c r="D2" s="31" t="s">
        <v>365</v>
      </c>
      <c r="E2" s="10"/>
      <c r="F2" s="10"/>
      <c r="G2" s="10"/>
      <c r="H2" s="46"/>
      <c r="I2" s="34"/>
      <c r="J2" t="s">
        <v>366</v>
      </c>
    </row>
    <row r="3" spans="1:10" ht="75">
      <c r="A3" s="35">
        <v>1</v>
      </c>
      <c r="B3" s="35"/>
      <c r="C3" s="10"/>
      <c r="D3" s="10"/>
      <c r="E3" s="10" t="s">
        <v>367</v>
      </c>
      <c r="F3" s="10"/>
      <c r="G3" s="14" t="s">
        <v>274</v>
      </c>
      <c r="H3" s="36" t="s">
        <v>218</v>
      </c>
      <c r="I3" s="34" t="s">
        <v>368</v>
      </c>
    </row>
    <row r="4" spans="1:10" ht="45">
      <c r="A4" s="35">
        <v>1</v>
      </c>
      <c r="B4" s="35"/>
      <c r="C4" s="10"/>
      <c r="D4" s="10"/>
      <c r="E4" s="10" t="s">
        <v>369</v>
      </c>
      <c r="F4" s="10"/>
      <c r="G4" s="14" t="s">
        <v>277</v>
      </c>
      <c r="H4" s="36" t="s">
        <v>221</v>
      </c>
      <c r="I4" s="34" t="s">
        <v>370</v>
      </c>
    </row>
    <row r="5" spans="1:10" ht="60">
      <c r="A5" s="35">
        <v>1</v>
      </c>
      <c r="B5" s="35"/>
      <c r="C5" s="10"/>
      <c r="D5" s="10"/>
      <c r="E5" s="10" t="s">
        <v>371</v>
      </c>
      <c r="F5" s="10"/>
      <c r="G5" s="14" t="s">
        <v>278</v>
      </c>
      <c r="H5" s="36" t="s">
        <v>223</v>
      </c>
      <c r="I5" s="34" t="s">
        <v>372</v>
      </c>
    </row>
    <row r="6" spans="1:10" ht="45">
      <c r="A6" s="35">
        <v>1</v>
      </c>
      <c r="B6" s="35"/>
      <c r="C6" s="10"/>
      <c r="D6" s="10"/>
      <c r="E6" s="10" t="s">
        <v>373</v>
      </c>
      <c r="F6" s="10"/>
      <c r="G6" s="10" t="s">
        <v>286</v>
      </c>
      <c r="H6" s="46" t="s">
        <v>225</v>
      </c>
      <c r="I6" s="34" t="s">
        <v>374</v>
      </c>
    </row>
    <row r="7" spans="1:10" ht="45">
      <c r="A7" s="35">
        <v>1</v>
      </c>
      <c r="B7" s="35"/>
      <c r="C7" s="10"/>
      <c r="D7" s="10"/>
      <c r="E7" s="10" t="s">
        <v>375</v>
      </c>
      <c r="F7" s="10"/>
      <c r="G7" s="10" t="s">
        <v>287</v>
      </c>
      <c r="H7" s="46" t="s">
        <v>227</v>
      </c>
      <c r="I7" s="34" t="s">
        <v>376</v>
      </c>
    </row>
    <row r="8" spans="1:10" ht="45">
      <c r="A8" s="35">
        <v>1</v>
      </c>
      <c r="B8" s="35"/>
      <c r="C8" s="10"/>
      <c r="D8" s="10"/>
      <c r="E8" s="10"/>
      <c r="F8" s="10"/>
      <c r="G8" s="10" t="s">
        <v>288</v>
      </c>
      <c r="H8" s="46" t="s">
        <v>230</v>
      </c>
      <c r="I8" s="34"/>
    </row>
    <row r="9" spans="1:10" ht="60">
      <c r="A9" s="35">
        <v>1</v>
      </c>
      <c r="B9" s="35"/>
      <c r="C9" s="10"/>
      <c r="D9" s="10"/>
      <c r="E9" s="10"/>
      <c r="F9" s="10"/>
      <c r="G9" s="10" t="s">
        <v>290</v>
      </c>
      <c r="H9" s="46" t="s">
        <v>232</v>
      </c>
      <c r="I9" s="34"/>
    </row>
    <row r="10" spans="1:10" ht="60">
      <c r="A10" s="35">
        <v>1</v>
      </c>
      <c r="B10" s="35"/>
      <c r="C10" s="10"/>
      <c r="D10" s="10"/>
      <c r="E10" s="10"/>
      <c r="F10" s="10"/>
      <c r="G10" s="10" t="s">
        <v>322</v>
      </c>
      <c r="H10" s="46" t="s">
        <v>238</v>
      </c>
      <c r="I10" s="34"/>
    </row>
    <row r="11" spans="1:10" ht="60">
      <c r="A11" s="35">
        <v>1</v>
      </c>
      <c r="B11" s="35"/>
      <c r="C11" s="10"/>
      <c r="D11" s="10"/>
      <c r="E11" s="10"/>
      <c r="F11" s="10"/>
      <c r="G11" s="10" t="s">
        <v>324</v>
      </c>
      <c r="H11" s="46" t="s">
        <v>246</v>
      </c>
      <c r="I11" s="34"/>
    </row>
    <row r="12" spans="1:10" ht="45">
      <c r="A12" s="35">
        <v>1</v>
      </c>
      <c r="B12" s="35"/>
      <c r="C12" s="10"/>
      <c r="D12" s="10"/>
      <c r="E12" s="10"/>
      <c r="F12" s="10"/>
      <c r="G12" s="10" t="s">
        <v>326</v>
      </c>
      <c r="H12" s="46" t="s">
        <v>248</v>
      </c>
      <c r="I12" s="34"/>
    </row>
    <row r="13" spans="1:10" ht="60">
      <c r="A13" s="35">
        <v>1</v>
      </c>
      <c r="B13" s="35"/>
      <c r="C13" s="10"/>
      <c r="D13" s="10"/>
      <c r="E13" s="10"/>
      <c r="F13" s="10"/>
      <c r="G13" s="10" t="s">
        <v>327</v>
      </c>
      <c r="H13" s="46" t="s">
        <v>250</v>
      </c>
      <c r="I13" s="34"/>
    </row>
    <row r="14" spans="1:10" ht="60">
      <c r="A14" s="35">
        <v>1</v>
      </c>
      <c r="B14" s="35"/>
      <c r="C14" s="10"/>
      <c r="D14" s="10"/>
      <c r="E14" s="10"/>
      <c r="F14" s="10"/>
      <c r="G14" s="10" t="s">
        <v>328</v>
      </c>
      <c r="H14" s="46" t="s">
        <v>252</v>
      </c>
      <c r="I14" s="34"/>
    </row>
    <row r="15" spans="1:10" ht="75">
      <c r="A15" s="35">
        <v>1</v>
      </c>
      <c r="B15" s="35"/>
      <c r="C15" s="10"/>
      <c r="D15" s="10"/>
      <c r="E15" s="10"/>
      <c r="F15" s="10"/>
      <c r="G15" s="10" t="s">
        <v>330</v>
      </c>
      <c r="H15" s="46" t="s">
        <v>254</v>
      </c>
      <c r="I15" s="34"/>
    </row>
    <row r="16" spans="1:10" ht="60">
      <c r="A16" s="35">
        <v>1</v>
      </c>
      <c r="B16" s="35"/>
      <c r="C16" s="10"/>
      <c r="D16" s="10"/>
      <c r="E16" s="10"/>
      <c r="F16" s="10"/>
      <c r="G16" s="10" t="s">
        <v>333</v>
      </c>
      <c r="H16" s="46" t="s">
        <v>256</v>
      </c>
      <c r="I16" s="34"/>
    </row>
    <row r="17" spans="1:10" ht="90">
      <c r="A17" s="35">
        <v>1</v>
      </c>
      <c r="B17" s="35"/>
      <c r="C17" s="10"/>
      <c r="D17" s="10"/>
      <c r="E17" s="10"/>
      <c r="F17" s="10"/>
      <c r="G17" s="10" t="s">
        <v>334</v>
      </c>
      <c r="H17" s="46" t="s">
        <v>258</v>
      </c>
      <c r="I17" s="34"/>
    </row>
    <row r="18" spans="1:10" ht="75">
      <c r="A18" s="35">
        <v>1</v>
      </c>
      <c r="B18" s="35"/>
      <c r="C18" s="10"/>
      <c r="D18" s="10"/>
      <c r="E18" s="10"/>
      <c r="F18" s="10"/>
      <c r="G18" s="10" t="s">
        <v>335</v>
      </c>
      <c r="H18" s="46" t="s">
        <v>260</v>
      </c>
      <c r="I18" s="34"/>
    </row>
    <row r="19" spans="1:10" ht="60">
      <c r="A19" s="35">
        <v>1</v>
      </c>
      <c r="B19" s="35"/>
      <c r="C19" s="10"/>
      <c r="D19" s="10"/>
      <c r="E19" s="10"/>
      <c r="F19" s="10"/>
      <c r="G19" s="10" t="s">
        <v>339</v>
      </c>
      <c r="H19" s="46"/>
      <c r="I19" s="34"/>
    </row>
    <row r="20" spans="1:10" ht="30">
      <c r="A20" s="35">
        <v>1</v>
      </c>
      <c r="B20" s="35"/>
      <c r="C20" s="10"/>
      <c r="D20" s="10"/>
      <c r="E20" s="10"/>
      <c r="F20" s="10"/>
      <c r="G20" s="10" t="s">
        <v>340</v>
      </c>
      <c r="H20" s="46"/>
      <c r="I20" s="34"/>
    </row>
    <row r="21" spans="1:10" ht="30">
      <c r="A21" s="35">
        <v>1</v>
      </c>
      <c r="B21" s="35"/>
      <c r="C21" s="10"/>
      <c r="D21" s="10"/>
      <c r="E21" s="10"/>
      <c r="F21" s="10"/>
      <c r="G21" s="10" t="s">
        <v>341</v>
      </c>
      <c r="H21" s="46"/>
      <c r="I21" s="34"/>
    </row>
    <row r="22" spans="1:10" ht="45">
      <c r="A22" s="35">
        <v>1</v>
      </c>
      <c r="B22" s="35"/>
      <c r="C22" s="10"/>
      <c r="D22" s="10"/>
      <c r="E22" s="10"/>
      <c r="F22" s="10"/>
      <c r="G22" s="10" t="s">
        <v>343</v>
      </c>
      <c r="H22" s="46"/>
      <c r="I22" s="34"/>
    </row>
    <row r="23" spans="1:10" ht="60">
      <c r="A23" s="35">
        <v>1</v>
      </c>
      <c r="B23" s="35"/>
      <c r="C23" s="10"/>
      <c r="D23" s="10"/>
      <c r="E23" s="10"/>
      <c r="F23" s="10"/>
      <c r="G23" s="10" t="s">
        <v>346</v>
      </c>
      <c r="H23" s="46"/>
      <c r="I23" s="34"/>
    </row>
    <row r="24" spans="1:10" ht="45">
      <c r="A24" s="35">
        <v>1</v>
      </c>
      <c r="B24" s="35"/>
      <c r="C24" s="10"/>
      <c r="D24" s="10"/>
      <c r="E24" s="10"/>
      <c r="F24" s="10"/>
      <c r="G24" s="10" t="s">
        <v>347</v>
      </c>
      <c r="H24" s="46"/>
      <c r="I24" s="34"/>
    </row>
    <row r="25" spans="1:10" ht="45">
      <c r="A25" s="35">
        <v>1</v>
      </c>
      <c r="B25" s="35"/>
      <c r="C25" s="10"/>
      <c r="D25" s="10"/>
      <c r="E25" s="10"/>
      <c r="F25" s="10"/>
      <c r="G25" s="10" t="s">
        <v>349</v>
      </c>
      <c r="H25" s="46"/>
      <c r="I25" s="34"/>
    </row>
    <row r="26" spans="1:10" ht="30">
      <c r="A26" s="35">
        <v>1</v>
      </c>
      <c r="B26" s="35"/>
      <c r="C26" s="10"/>
      <c r="D26" s="10"/>
      <c r="E26" s="10"/>
      <c r="F26" s="10"/>
      <c r="G26" s="10" t="s">
        <v>351</v>
      </c>
      <c r="H26" s="46"/>
      <c r="I26" s="34"/>
    </row>
    <row r="27" spans="1:10" ht="45">
      <c r="A27" s="35">
        <v>1</v>
      </c>
      <c r="B27" s="35"/>
      <c r="C27" s="10"/>
      <c r="D27" s="10"/>
      <c r="E27" s="10"/>
      <c r="F27" s="10"/>
      <c r="G27" s="10" t="s">
        <v>352</v>
      </c>
      <c r="H27" s="46"/>
      <c r="I27" s="34"/>
    </row>
    <row r="28" spans="1:10">
      <c r="A28" s="35">
        <v>1</v>
      </c>
      <c r="B28" s="35"/>
      <c r="C28" s="10"/>
      <c r="D28" s="10"/>
      <c r="E28" s="10"/>
      <c r="F28" s="10"/>
      <c r="G28" s="10"/>
      <c r="H28" s="46"/>
      <c r="I28" s="34"/>
    </row>
    <row r="29" spans="1:10">
      <c r="A29" s="35">
        <v>2</v>
      </c>
      <c r="B29" s="35" t="s">
        <v>377</v>
      </c>
      <c r="C29" s="10" t="s">
        <v>365</v>
      </c>
      <c r="D29" s="10" t="s">
        <v>378</v>
      </c>
      <c r="E29" s="10"/>
      <c r="F29" s="10"/>
      <c r="G29" s="14"/>
      <c r="H29" s="36"/>
      <c r="I29" s="34"/>
      <c r="J29" t="s">
        <v>366</v>
      </c>
    </row>
    <row r="30" spans="1:10" ht="75">
      <c r="A30" s="35">
        <v>2</v>
      </c>
      <c r="B30" s="35"/>
      <c r="C30" s="10"/>
      <c r="D30" s="10"/>
      <c r="E30" s="10" t="s">
        <v>367</v>
      </c>
      <c r="F30" s="10"/>
      <c r="G30" s="14" t="s">
        <v>277</v>
      </c>
      <c r="H30" s="36" t="s">
        <v>218</v>
      </c>
      <c r="I30" s="34" t="s">
        <v>368</v>
      </c>
    </row>
    <row r="31" spans="1:10" ht="60">
      <c r="A31" s="35">
        <v>2</v>
      </c>
      <c r="B31" s="35"/>
      <c r="C31" s="10"/>
      <c r="D31" s="10"/>
      <c r="E31" s="10" t="s">
        <v>369</v>
      </c>
      <c r="F31" s="10"/>
      <c r="G31" s="14" t="s">
        <v>278</v>
      </c>
      <c r="H31" s="36" t="s">
        <v>221</v>
      </c>
      <c r="I31" s="34" t="s">
        <v>370</v>
      </c>
    </row>
    <row r="32" spans="1:10" ht="30">
      <c r="A32" s="35">
        <v>2</v>
      </c>
      <c r="B32" s="35"/>
      <c r="C32" s="10"/>
      <c r="D32" s="10"/>
      <c r="E32" s="10" t="s">
        <v>371</v>
      </c>
      <c r="F32" s="10"/>
      <c r="G32" s="10" t="s">
        <v>281</v>
      </c>
      <c r="H32" s="36" t="s">
        <v>223</v>
      </c>
      <c r="I32" s="34" t="s">
        <v>372</v>
      </c>
    </row>
    <row r="33" spans="1:9" ht="60">
      <c r="A33" s="35">
        <v>2</v>
      </c>
      <c r="B33" s="35"/>
      <c r="C33" s="10"/>
      <c r="D33" s="10"/>
      <c r="E33" s="10" t="s">
        <v>373</v>
      </c>
      <c r="F33" s="10"/>
      <c r="G33" s="10" t="s">
        <v>282</v>
      </c>
      <c r="H33" s="36" t="s">
        <v>225</v>
      </c>
      <c r="I33" s="34" t="s">
        <v>374</v>
      </c>
    </row>
    <row r="34" spans="1:9" ht="60">
      <c r="A34" s="35">
        <v>2</v>
      </c>
      <c r="B34" s="35"/>
      <c r="C34" s="10"/>
      <c r="D34" s="10"/>
      <c r="E34" s="10" t="s">
        <v>375</v>
      </c>
      <c r="F34" s="10"/>
      <c r="G34" s="10" t="s">
        <v>284</v>
      </c>
      <c r="H34" s="46" t="s">
        <v>230</v>
      </c>
      <c r="I34" s="34" t="s">
        <v>376</v>
      </c>
    </row>
    <row r="35" spans="1:9" ht="45">
      <c r="A35" s="35">
        <v>2</v>
      </c>
      <c r="B35" s="35"/>
      <c r="C35" s="10"/>
      <c r="D35" s="10"/>
      <c r="E35" s="10"/>
      <c r="F35" s="10"/>
      <c r="G35" s="10" t="s">
        <v>286</v>
      </c>
      <c r="H35" s="46" t="s">
        <v>232</v>
      </c>
      <c r="I35" s="34"/>
    </row>
    <row r="36" spans="1:9" ht="60">
      <c r="A36" s="35">
        <v>2</v>
      </c>
      <c r="B36" s="35"/>
      <c r="C36" s="10"/>
      <c r="D36" s="10"/>
      <c r="E36" s="10"/>
      <c r="F36" s="10"/>
      <c r="G36" s="10" t="s">
        <v>287</v>
      </c>
      <c r="H36" s="46" t="s">
        <v>238</v>
      </c>
      <c r="I36" s="34"/>
    </row>
    <row r="37" spans="1:9" ht="45">
      <c r="A37" s="35">
        <v>2</v>
      </c>
      <c r="B37" s="35"/>
      <c r="C37" s="10"/>
      <c r="D37" s="10"/>
      <c r="E37" s="10"/>
      <c r="F37" s="10"/>
      <c r="G37" s="14" t="s">
        <v>288</v>
      </c>
      <c r="H37" s="46" t="s">
        <v>246</v>
      </c>
      <c r="I37" s="34"/>
    </row>
    <row r="38" spans="1:9" ht="60">
      <c r="A38" s="35">
        <v>2</v>
      </c>
      <c r="B38" s="35"/>
      <c r="C38" s="10"/>
      <c r="D38" s="10"/>
      <c r="E38" s="10"/>
      <c r="F38" s="10"/>
      <c r="G38" s="10" t="s">
        <v>290</v>
      </c>
      <c r="H38" s="46" t="s">
        <v>248</v>
      </c>
      <c r="I38" s="34"/>
    </row>
    <row r="39" spans="1:9" ht="60">
      <c r="A39" s="35">
        <v>2</v>
      </c>
      <c r="B39" s="35"/>
      <c r="C39" s="10"/>
      <c r="D39" s="10"/>
      <c r="E39" s="10"/>
      <c r="F39" s="10"/>
      <c r="G39" s="10" t="s">
        <v>294</v>
      </c>
      <c r="H39" s="46" t="s">
        <v>250</v>
      </c>
      <c r="I39" s="34"/>
    </row>
    <row r="40" spans="1:9" ht="60">
      <c r="A40" s="35">
        <v>2</v>
      </c>
      <c r="B40" s="35"/>
      <c r="C40" s="10"/>
      <c r="D40" s="10"/>
      <c r="E40" s="10"/>
      <c r="F40" s="10"/>
      <c r="G40" s="10" t="s">
        <v>322</v>
      </c>
      <c r="H40" s="46" t="s">
        <v>252</v>
      </c>
      <c r="I40" s="34"/>
    </row>
    <row r="41" spans="1:9" ht="60">
      <c r="A41" s="35">
        <v>2</v>
      </c>
      <c r="B41" s="35"/>
      <c r="C41" s="10"/>
      <c r="D41" s="10"/>
      <c r="E41" s="10"/>
      <c r="F41" s="10"/>
      <c r="G41" s="10" t="s">
        <v>324</v>
      </c>
      <c r="H41" s="46" t="s">
        <v>254</v>
      </c>
      <c r="I41" s="34"/>
    </row>
    <row r="42" spans="1:9" ht="75">
      <c r="A42" s="35">
        <v>2</v>
      </c>
      <c r="B42" s="35"/>
      <c r="C42" s="10"/>
      <c r="D42" s="10"/>
      <c r="E42" s="10"/>
      <c r="F42" s="10"/>
      <c r="G42" s="10" t="s">
        <v>330</v>
      </c>
      <c r="H42" s="46" t="s">
        <v>256</v>
      </c>
      <c r="I42" s="34"/>
    </row>
    <row r="43" spans="1:9" ht="75">
      <c r="A43" s="35">
        <v>2</v>
      </c>
      <c r="B43" s="35"/>
      <c r="C43" s="10"/>
      <c r="D43" s="10"/>
      <c r="E43" s="10"/>
      <c r="F43" s="10"/>
      <c r="G43" s="10" t="s">
        <v>333</v>
      </c>
      <c r="H43" s="46" t="s">
        <v>260</v>
      </c>
      <c r="I43" s="34"/>
    </row>
    <row r="44" spans="1:9" ht="75">
      <c r="A44" s="35">
        <v>2</v>
      </c>
      <c r="B44" s="35"/>
      <c r="C44" s="10"/>
      <c r="D44" s="10"/>
      <c r="E44" s="10"/>
      <c r="F44" s="10"/>
      <c r="G44" s="10" t="s">
        <v>334</v>
      </c>
      <c r="H44" s="46"/>
      <c r="I44" s="34"/>
    </row>
    <row r="45" spans="1:9" ht="60">
      <c r="A45" s="35">
        <v>2</v>
      </c>
      <c r="B45" s="35"/>
      <c r="C45" s="10"/>
      <c r="D45" s="10"/>
      <c r="E45" s="10"/>
      <c r="F45" s="10"/>
      <c r="G45" s="10" t="s">
        <v>335</v>
      </c>
      <c r="H45" s="46"/>
      <c r="I45" s="34"/>
    </row>
    <row r="46" spans="1:9" ht="45">
      <c r="A46" s="35">
        <v>2</v>
      </c>
      <c r="B46" s="35"/>
      <c r="C46" s="10"/>
      <c r="D46" s="10"/>
      <c r="E46" s="10"/>
      <c r="F46" s="10"/>
      <c r="G46" s="10" t="s">
        <v>343</v>
      </c>
      <c r="H46" s="46"/>
      <c r="I46" s="34"/>
    </row>
    <row r="47" spans="1:9" ht="60">
      <c r="A47" s="35">
        <v>2</v>
      </c>
      <c r="B47" s="35"/>
      <c r="C47" s="10"/>
      <c r="D47" s="10"/>
      <c r="E47" s="10"/>
      <c r="F47" s="10"/>
      <c r="G47" s="10" t="s">
        <v>346</v>
      </c>
      <c r="H47" s="46"/>
      <c r="I47" s="34"/>
    </row>
    <row r="48" spans="1:9" ht="45">
      <c r="A48" s="35">
        <v>2</v>
      </c>
      <c r="B48" s="35"/>
      <c r="C48" s="10"/>
      <c r="D48" s="10"/>
      <c r="E48" s="10"/>
      <c r="F48" s="10"/>
      <c r="G48" s="10" t="s">
        <v>347</v>
      </c>
      <c r="H48" s="46"/>
      <c r="I48" s="34"/>
    </row>
    <row r="49" spans="1:10" ht="30">
      <c r="A49" s="35">
        <v>2</v>
      </c>
      <c r="B49" s="35"/>
      <c r="C49" s="10"/>
      <c r="D49" s="10"/>
      <c r="E49" s="10"/>
      <c r="F49" s="10"/>
      <c r="G49" s="10" t="s">
        <v>350</v>
      </c>
      <c r="H49" s="46"/>
      <c r="I49" s="34"/>
    </row>
    <row r="50" spans="1:10" ht="30">
      <c r="A50" s="35">
        <v>2</v>
      </c>
      <c r="B50" s="35"/>
      <c r="C50" s="10"/>
      <c r="D50" s="10"/>
      <c r="E50" s="10"/>
      <c r="F50" s="10"/>
      <c r="G50" s="10" t="s">
        <v>351</v>
      </c>
      <c r="H50" s="46"/>
      <c r="I50" s="34"/>
    </row>
    <row r="51" spans="1:10">
      <c r="A51" s="35">
        <v>3</v>
      </c>
      <c r="B51" s="35" t="s">
        <v>379</v>
      </c>
      <c r="C51" s="10" t="s">
        <v>380</v>
      </c>
      <c r="D51" s="10" t="s">
        <v>380</v>
      </c>
      <c r="E51" s="10"/>
      <c r="F51" s="10"/>
      <c r="G51" s="14"/>
      <c r="H51" s="36"/>
      <c r="I51" s="34"/>
      <c r="J51" t="s">
        <v>366</v>
      </c>
    </row>
    <row r="52" spans="1:10" ht="75">
      <c r="A52" s="35">
        <v>3</v>
      </c>
      <c r="B52" s="35"/>
      <c r="C52" s="10"/>
      <c r="D52" s="10"/>
      <c r="E52" s="10" t="s">
        <v>367</v>
      </c>
      <c r="F52" s="10"/>
      <c r="G52" s="14" t="s">
        <v>282</v>
      </c>
      <c r="H52" s="36" t="s">
        <v>218</v>
      </c>
      <c r="I52" s="34" t="s">
        <v>368</v>
      </c>
    </row>
    <row r="53" spans="1:10" ht="60">
      <c r="A53" s="35">
        <v>3</v>
      </c>
      <c r="B53" s="35"/>
      <c r="C53" s="10"/>
      <c r="D53" s="10"/>
      <c r="E53" s="10" t="s">
        <v>369</v>
      </c>
      <c r="F53" s="10"/>
      <c r="G53" s="14" t="s">
        <v>284</v>
      </c>
      <c r="H53" s="36" t="s">
        <v>221</v>
      </c>
      <c r="I53" s="34" t="s">
        <v>370</v>
      </c>
    </row>
    <row r="54" spans="1:10" ht="45">
      <c r="A54" s="35">
        <v>3</v>
      </c>
      <c r="B54" s="35"/>
      <c r="C54" s="10"/>
      <c r="D54" s="10"/>
      <c r="E54" s="10" t="s">
        <v>371</v>
      </c>
      <c r="F54" s="10"/>
      <c r="G54" s="14" t="s">
        <v>293</v>
      </c>
      <c r="H54" s="36" t="s">
        <v>225</v>
      </c>
      <c r="I54" s="34" t="s">
        <v>372</v>
      </c>
    </row>
    <row r="55" spans="1:10" ht="60">
      <c r="A55" s="35">
        <v>3</v>
      </c>
      <c r="B55" s="35"/>
      <c r="C55" s="10"/>
      <c r="D55" s="10"/>
      <c r="E55" s="10" t="s">
        <v>373</v>
      </c>
      <c r="F55" s="10"/>
      <c r="G55" s="14" t="s">
        <v>297</v>
      </c>
      <c r="H55" s="46" t="s">
        <v>227</v>
      </c>
      <c r="I55" s="34" t="s">
        <v>374</v>
      </c>
    </row>
    <row r="56" spans="1:10" ht="45">
      <c r="A56" s="35">
        <v>3</v>
      </c>
      <c r="B56" s="35"/>
      <c r="C56" s="10"/>
      <c r="D56" s="10"/>
      <c r="E56" s="10" t="s">
        <v>375</v>
      </c>
      <c r="F56" s="10"/>
      <c r="G56" s="10" t="s">
        <v>298</v>
      </c>
      <c r="H56" s="46" t="s">
        <v>230</v>
      </c>
      <c r="I56" s="34" t="s">
        <v>376</v>
      </c>
    </row>
    <row r="57" spans="1:10" ht="60">
      <c r="A57" s="35">
        <v>3</v>
      </c>
      <c r="B57" s="35"/>
      <c r="C57" s="10"/>
      <c r="D57" s="10"/>
      <c r="E57" s="10"/>
      <c r="F57" s="10"/>
      <c r="G57" s="10" t="s">
        <v>322</v>
      </c>
      <c r="H57" s="46" t="s">
        <v>232</v>
      </c>
      <c r="I57" s="34"/>
    </row>
    <row r="58" spans="1:10" ht="60">
      <c r="A58" s="35">
        <v>3</v>
      </c>
      <c r="B58" s="35"/>
      <c r="C58" s="10"/>
      <c r="D58" s="10"/>
      <c r="E58" s="10"/>
      <c r="F58" s="10"/>
      <c r="G58" s="10" t="s">
        <v>324</v>
      </c>
      <c r="H58" s="46" t="s">
        <v>238</v>
      </c>
      <c r="I58" s="34"/>
    </row>
    <row r="59" spans="1:10" ht="45">
      <c r="A59" s="35">
        <v>3</v>
      </c>
      <c r="B59" s="35"/>
      <c r="C59" s="10"/>
      <c r="D59" s="10"/>
      <c r="E59" s="10"/>
      <c r="F59" s="10"/>
      <c r="G59" s="10" t="s">
        <v>333</v>
      </c>
      <c r="H59" s="46" t="s">
        <v>246</v>
      </c>
      <c r="I59" s="34"/>
    </row>
    <row r="60" spans="1:10" ht="75">
      <c r="A60" s="35">
        <v>3</v>
      </c>
      <c r="B60" s="35"/>
      <c r="C60" s="10"/>
      <c r="D60" s="10"/>
      <c r="E60" s="10"/>
      <c r="F60" s="10"/>
      <c r="G60" s="10" t="s">
        <v>334</v>
      </c>
      <c r="H60" s="46" t="s">
        <v>248</v>
      </c>
      <c r="I60" s="34"/>
    </row>
    <row r="61" spans="1:10" s="70" customFormat="1" ht="60">
      <c r="A61" s="35">
        <v>3</v>
      </c>
      <c r="B61" s="35"/>
      <c r="C61" s="10"/>
      <c r="D61" s="10"/>
      <c r="E61" s="10"/>
      <c r="F61" s="10"/>
      <c r="G61" s="10" t="s">
        <v>335</v>
      </c>
      <c r="H61" s="46" t="s">
        <v>250</v>
      </c>
      <c r="I61" s="34"/>
      <c r="J61"/>
    </row>
    <row r="62" spans="1:10" ht="60">
      <c r="A62" s="35">
        <v>3</v>
      </c>
      <c r="B62" s="35"/>
      <c r="C62" s="10"/>
      <c r="D62" s="10"/>
      <c r="E62" s="10"/>
      <c r="F62" s="10"/>
      <c r="G62" s="10" t="s">
        <v>343</v>
      </c>
      <c r="H62" s="46" t="s">
        <v>252</v>
      </c>
      <c r="I62" s="34"/>
    </row>
    <row r="63" spans="1:10" ht="60">
      <c r="A63" s="35">
        <v>3</v>
      </c>
      <c r="B63" s="35"/>
      <c r="C63" s="10"/>
      <c r="D63" s="10"/>
      <c r="E63" s="10"/>
      <c r="F63" s="10"/>
      <c r="G63" s="10" t="s">
        <v>346</v>
      </c>
      <c r="H63" s="46" t="s">
        <v>254</v>
      </c>
      <c r="I63" s="34"/>
    </row>
    <row r="64" spans="1:10" ht="60">
      <c r="A64" s="35">
        <v>3</v>
      </c>
      <c r="B64" s="35"/>
      <c r="C64" s="10"/>
      <c r="D64" s="10"/>
      <c r="E64" s="10"/>
      <c r="F64" s="10"/>
      <c r="G64" s="10" t="s">
        <v>347</v>
      </c>
      <c r="H64" s="46" t="s">
        <v>256</v>
      </c>
      <c r="I64" s="34"/>
    </row>
    <row r="65" spans="1:10" ht="90">
      <c r="A65" s="35">
        <v>3</v>
      </c>
      <c r="B65" s="35"/>
      <c r="C65" s="10"/>
      <c r="D65" s="10"/>
      <c r="E65" s="10"/>
      <c r="F65" s="10"/>
      <c r="G65" s="10" t="s">
        <v>350</v>
      </c>
      <c r="H65" s="46" t="s">
        <v>258</v>
      </c>
      <c r="I65" s="34"/>
    </row>
    <row r="66" spans="1:10" ht="75">
      <c r="A66" s="35">
        <v>3</v>
      </c>
      <c r="B66" s="35"/>
      <c r="C66" s="10"/>
      <c r="D66" s="10"/>
      <c r="E66" s="10"/>
      <c r="F66" s="10"/>
      <c r="G66" s="10" t="s">
        <v>351</v>
      </c>
      <c r="H66" s="46" t="s">
        <v>260</v>
      </c>
      <c r="I66" s="34"/>
    </row>
    <row r="67" spans="1:10">
      <c r="A67" s="85">
        <v>4</v>
      </c>
      <c r="B67" s="85" t="s">
        <v>381</v>
      </c>
      <c r="C67" s="74" t="s">
        <v>382</v>
      </c>
      <c r="D67" s="74" t="s">
        <v>382</v>
      </c>
      <c r="E67" s="74"/>
      <c r="F67" s="74"/>
      <c r="G67" s="74"/>
      <c r="H67" s="75"/>
      <c r="I67" s="76"/>
      <c r="J67" s="70"/>
    </row>
    <row r="68" spans="1:10" ht="75">
      <c r="A68" s="35">
        <v>4</v>
      </c>
      <c r="B68" s="35"/>
      <c r="C68" s="10"/>
      <c r="D68" s="10"/>
      <c r="E68" s="10" t="s">
        <v>367</v>
      </c>
      <c r="F68" s="10"/>
      <c r="G68" s="10" t="s">
        <v>282</v>
      </c>
      <c r="H68" s="36" t="s">
        <v>218</v>
      </c>
      <c r="I68" s="34" t="s">
        <v>368</v>
      </c>
    </row>
    <row r="69" spans="1:10" ht="60">
      <c r="A69" s="35">
        <v>4</v>
      </c>
      <c r="B69" s="35"/>
      <c r="C69" s="10"/>
      <c r="D69" s="10"/>
      <c r="E69" s="10" t="s">
        <v>369</v>
      </c>
      <c r="F69" s="10"/>
      <c r="G69" s="10" t="s">
        <v>284</v>
      </c>
      <c r="H69" s="36" t="s">
        <v>221</v>
      </c>
      <c r="I69" s="34" t="s">
        <v>370</v>
      </c>
    </row>
    <row r="70" spans="1:10" ht="45">
      <c r="A70" s="35">
        <v>4</v>
      </c>
      <c r="B70" s="35"/>
      <c r="C70" s="10"/>
      <c r="D70" s="10"/>
      <c r="E70" s="10" t="s">
        <v>371</v>
      </c>
      <c r="F70" s="10"/>
      <c r="G70" s="10" t="s">
        <v>293</v>
      </c>
      <c r="H70" s="36" t="s">
        <v>225</v>
      </c>
      <c r="I70" s="34" t="s">
        <v>372</v>
      </c>
    </row>
    <row r="71" spans="1:10" s="70" customFormat="1" ht="60">
      <c r="A71" s="35">
        <v>4</v>
      </c>
      <c r="B71" s="35"/>
      <c r="C71" s="10"/>
      <c r="D71" s="10"/>
      <c r="E71" s="10" t="s">
        <v>373</v>
      </c>
      <c r="F71" s="10"/>
      <c r="G71" s="10" t="s">
        <v>297</v>
      </c>
      <c r="H71" s="46" t="s">
        <v>227</v>
      </c>
      <c r="I71" s="34" t="s">
        <v>374</v>
      </c>
      <c r="J71"/>
    </row>
    <row r="72" spans="1:10" ht="45">
      <c r="A72" s="35">
        <v>4</v>
      </c>
      <c r="B72" s="35"/>
      <c r="C72" s="10"/>
      <c r="D72" s="10"/>
      <c r="E72" s="10" t="s">
        <v>375</v>
      </c>
      <c r="F72" s="10"/>
      <c r="G72" s="10" t="s">
        <v>298</v>
      </c>
      <c r="H72" s="46" t="s">
        <v>230</v>
      </c>
      <c r="I72" s="34" t="s">
        <v>376</v>
      </c>
    </row>
    <row r="73" spans="1:10" ht="45">
      <c r="A73" s="35">
        <v>4</v>
      </c>
      <c r="B73" s="35"/>
      <c r="C73" s="10"/>
      <c r="D73" s="10"/>
      <c r="E73" s="10"/>
      <c r="F73" s="10"/>
      <c r="G73" s="10" t="s">
        <v>305</v>
      </c>
      <c r="H73" s="46" t="s">
        <v>232</v>
      </c>
      <c r="I73" s="34"/>
    </row>
    <row r="74" spans="1:10" ht="75">
      <c r="A74" s="35">
        <v>4</v>
      </c>
      <c r="B74" s="35"/>
      <c r="C74" s="10"/>
      <c r="D74" s="10"/>
      <c r="E74" s="10"/>
      <c r="F74" s="10"/>
      <c r="G74" s="10" t="s">
        <v>306</v>
      </c>
      <c r="H74" s="46" t="s">
        <v>238</v>
      </c>
      <c r="I74" s="34"/>
    </row>
    <row r="75" spans="1:10" ht="45">
      <c r="A75" s="35">
        <v>4</v>
      </c>
      <c r="B75" s="35"/>
      <c r="C75" s="10"/>
      <c r="D75" s="10"/>
      <c r="E75" s="10"/>
      <c r="F75" s="10"/>
      <c r="G75" s="10" t="s">
        <v>307</v>
      </c>
      <c r="H75" s="46" t="s">
        <v>246</v>
      </c>
      <c r="I75" s="34"/>
    </row>
    <row r="76" spans="1:10" ht="90">
      <c r="A76" s="35">
        <v>4</v>
      </c>
      <c r="B76" s="35"/>
      <c r="C76" s="10"/>
      <c r="D76" s="10"/>
      <c r="E76" s="10"/>
      <c r="F76" s="10"/>
      <c r="G76" s="10" t="s">
        <v>308</v>
      </c>
      <c r="H76" s="46" t="s">
        <v>248</v>
      </c>
      <c r="I76" s="34"/>
    </row>
    <row r="77" spans="1:10" ht="60">
      <c r="A77" s="35">
        <v>4</v>
      </c>
      <c r="B77" s="35"/>
      <c r="C77" s="10"/>
      <c r="D77" s="10"/>
      <c r="E77" s="10"/>
      <c r="F77" s="10"/>
      <c r="G77" s="10" t="s">
        <v>310</v>
      </c>
      <c r="H77" s="46" t="s">
        <v>250</v>
      </c>
      <c r="I77" s="34"/>
    </row>
    <row r="78" spans="1:10" ht="60">
      <c r="A78" s="35">
        <v>4</v>
      </c>
      <c r="B78" s="35"/>
      <c r="C78" s="10"/>
      <c r="D78" s="10"/>
      <c r="E78" s="10"/>
      <c r="F78" s="10"/>
      <c r="G78" s="10" t="s">
        <v>311</v>
      </c>
      <c r="H78" s="46" t="s">
        <v>252</v>
      </c>
      <c r="I78" s="34"/>
    </row>
    <row r="79" spans="1:10" ht="45">
      <c r="A79" s="35">
        <v>4</v>
      </c>
      <c r="B79" s="35"/>
      <c r="C79" s="10"/>
      <c r="D79" s="10"/>
      <c r="E79" s="10"/>
      <c r="F79" s="10"/>
      <c r="G79" s="10" t="s">
        <v>312</v>
      </c>
      <c r="H79" s="46" t="s">
        <v>254</v>
      </c>
      <c r="I79" s="34"/>
    </row>
    <row r="80" spans="1:10" ht="60">
      <c r="A80" s="35">
        <v>4</v>
      </c>
      <c r="B80" s="35"/>
      <c r="C80" s="10"/>
      <c r="D80" s="10"/>
      <c r="E80" s="10"/>
      <c r="F80" s="10"/>
      <c r="G80" s="10" t="s">
        <v>314</v>
      </c>
      <c r="H80" s="46" t="s">
        <v>256</v>
      </c>
      <c r="I80" s="34"/>
    </row>
    <row r="81" spans="1:10" ht="90">
      <c r="A81" s="35">
        <v>4</v>
      </c>
      <c r="B81" s="35"/>
      <c r="C81" s="10"/>
      <c r="D81" s="10"/>
      <c r="E81" s="10"/>
      <c r="F81" s="10"/>
      <c r="G81" s="10" t="s">
        <v>317</v>
      </c>
      <c r="H81" s="46" t="s">
        <v>258</v>
      </c>
      <c r="I81" s="34"/>
    </row>
    <row r="82" spans="1:10" ht="75">
      <c r="A82" s="35">
        <v>4</v>
      </c>
      <c r="B82" s="35"/>
      <c r="C82" s="10"/>
      <c r="D82" s="10"/>
      <c r="E82" s="10"/>
      <c r="F82" s="10"/>
      <c r="G82" s="10" t="s">
        <v>318</v>
      </c>
      <c r="H82" s="46" t="s">
        <v>260</v>
      </c>
      <c r="I82" s="34"/>
    </row>
    <row r="83" spans="1:10" s="70" customFormat="1" ht="45">
      <c r="A83" s="35">
        <v>4</v>
      </c>
      <c r="B83" s="35"/>
      <c r="C83" s="10"/>
      <c r="D83" s="10"/>
      <c r="E83" s="10"/>
      <c r="F83" s="10"/>
      <c r="G83" s="10" t="s">
        <v>319</v>
      </c>
      <c r="H83" s="46"/>
      <c r="I83" s="34"/>
      <c r="J83"/>
    </row>
    <row r="84" spans="1:10" ht="60">
      <c r="A84" s="35">
        <v>4</v>
      </c>
      <c r="B84" s="35"/>
      <c r="C84" s="10"/>
      <c r="D84" s="10"/>
      <c r="E84" s="10"/>
      <c r="F84" s="10"/>
      <c r="G84" s="10" t="s">
        <v>322</v>
      </c>
      <c r="H84" s="46"/>
      <c r="I84" s="34"/>
    </row>
    <row r="85" spans="1:10" ht="60">
      <c r="A85" s="35">
        <v>4</v>
      </c>
      <c r="B85" s="35"/>
      <c r="C85" s="10"/>
      <c r="D85" s="10"/>
      <c r="E85" s="10"/>
      <c r="F85" s="10"/>
      <c r="G85" s="10" t="s">
        <v>324</v>
      </c>
      <c r="H85" s="46"/>
      <c r="I85" s="34"/>
    </row>
    <row r="86" spans="1:10" ht="45">
      <c r="A86" s="35">
        <v>4</v>
      </c>
      <c r="B86" s="35"/>
      <c r="C86" s="10"/>
      <c r="D86" s="10"/>
      <c r="E86" s="10"/>
      <c r="F86" s="10"/>
      <c r="G86" s="10" t="s">
        <v>333</v>
      </c>
      <c r="H86" s="46"/>
      <c r="I86" s="34"/>
    </row>
    <row r="87" spans="1:10" ht="75">
      <c r="A87" s="35">
        <v>4</v>
      </c>
      <c r="B87" s="35"/>
      <c r="C87" s="10"/>
      <c r="D87" s="10"/>
      <c r="E87" s="10"/>
      <c r="F87" s="10"/>
      <c r="G87" s="10" t="s">
        <v>334</v>
      </c>
      <c r="H87" s="46"/>
      <c r="I87" s="34"/>
    </row>
    <row r="88" spans="1:10" ht="60">
      <c r="A88" s="35">
        <v>4</v>
      </c>
      <c r="B88" s="35"/>
      <c r="C88" s="10"/>
      <c r="D88" s="10"/>
      <c r="E88" s="10"/>
      <c r="F88" s="10"/>
      <c r="G88" s="10" t="s">
        <v>346</v>
      </c>
      <c r="H88" s="46"/>
      <c r="I88" s="34"/>
    </row>
    <row r="89" spans="1:10" ht="45">
      <c r="A89" s="35">
        <v>4</v>
      </c>
      <c r="B89" s="35"/>
      <c r="C89" s="10"/>
      <c r="D89" s="10"/>
      <c r="E89" s="10"/>
      <c r="F89" s="10"/>
      <c r="G89" s="10" t="s">
        <v>347</v>
      </c>
      <c r="H89" s="46"/>
      <c r="I89" s="34"/>
    </row>
    <row r="90" spans="1:10" ht="30">
      <c r="A90" s="35">
        <v>4</v>
      </c>
      <c r="B90" s="35"/>
      <c r="C90" s="10"/>
      <c r="D90" s="10"/>
      <c r="E90" s="10"/>
      <c r="F90" s="10"/>
      <c r="G90" s="10" t="s">
        <v>350</v>
      </c>
      <c r="H90" s="46"/>
      <c r="I90" s="34"/>
    </row>
    <row r="91" spans="1:10" ht="30">
      <c r="A91" s="35">
        <v>4</v>
      </c>
      <c r="B91" s="35"/>
      <c r="C91" s="10"/>
      <c r="D91" s="10"/>
      <c r="E91" s="10"/>
      <c r="F91" s="10"/>
      <c r="G91" s="10" t="s">
        <v>351</v>
      </c>
      <c r="H91" s="46"/>
      <c r="I91" s="34"/>
    </row>
    <row r="92" spans="1:10">
      <c r="A92" s="85">
        <v>5</v>
      </c>
      <c r="B92" s="85" t="s">
        <v>383</v>
      </c>
      <c r="C92" s="74" t="s">
        <v>384</v>
      </c>
      <c r="D92" s="74" t="s">
        <v>384</v>
      </c>
      <c r="E92" s="74"/>
      <c r="F92" s="74"/>
      <c r="G92" s="74"/>
      <c r="H92" s="75"/>
      <c r="I92" s="76"/>
      <c r="J92" s="70"/>
    </row>
    <row r="93" spans="1:10" s="70" customFormat="1" ht="75">
      <c r="A93" s="35">
        <v>5</v>
      </c>
      <c r="B93" s="35"/>
      <c r="C93" s="10"/>
      <c r="D93" s="10"/>
      <c r="E93" s="10" t="s">
        <v>367</v>
      </c>
      <c r="F93" s="10"/>
      <c r="G93" s="10" t="s">
        <v>277</v>
      </c>
      <c r="H93" s="36" t="s">
        <v>218</v>
      </c>
      <c r="I93" s="34" t="s">
        <v>368</v>
      </c>
      <c r="J93"/>
    </row>
    <row r="94" spans="1:10" ht="60">
      <c r="A94" s="35">
        <v>5</v>
      </c>
      <c r="B94" s="35"/>
      <c r="C94" s="10"/>
      <c r="D94" s="10"/>
      <c r="E94" s="10" t="s">
        <v>369</v>
      </c>
      <c r="F94" s="10"/>
      <c r="G94" s="10" t="s">
        <v>278</v>
      </c>
      <c r="H94" s="36" t="s">
        <v>221</v>
      </c>
      <c r="I94" s="34" t="s">
        <v>370</v>
      </c>
    </row>
    <row r="95" spans="1:10" ht="30">
      <c r="A95" s="35">
        <v>5</v>
      </c>
      <c r="B95" s="35"/>
      <c r="C95" s="10"/>
      <c r="D95" s="10"/>
      <c r="E95" s="10" t="s">
        <v>371</v>
      </c>
      <c r="F95" s="10"/>
      <c r="G95" s="10" t="s">
        <v>279</v>
      </c>
      <c r="H95" s="36" t="s">
        <v>223</v>
      </c>
      <c r="I95" s="34" t="s">
        <v>372</v>
      </c>
    </row>
    <row r="96" spans="1:10" ht="45">
      <c r="A96" s="35">
        <v>5</v>
      </c>
      <c r="B96" s="35"/>
      <c r="C96" s="10"/>
      <c r="D96" s="10"/>
      <c r="E96" s="10" t="s">
        <v>373</v>
      </c>
      <c r="F96" s="10"/>
      <c r="G96" s="10" t="s">
        <v>281</v>
      </c>
      <c r="H96" s="36" t="s">
        <v>225</v>
      </c>
      <c r="I96" s="34" t="s">
        <v>374</v>
      </c>
    </row>
    <row r="97" spans="1:10" ht="60">
      <c r="A97" s="35">
        <v>5</v>
      </c>
      <c r="B97" s="35"/>
      <c r="C97" s="10"/>
      <c r="D97" s="10"/>
      <c r="E97" s="10" t="s">
        <v>375</v>
      </c>
      <c r="F97" s="10"/>
      <c r="G97" s="10" t="s">
        <v>282</v>
      </c>
      <c r="H97" s="46" t="s">
        <v>227</v>
      </c>
      <c r="I97" s="34" t="s">
        <v>376</v>
      </c>
    </row>
    <row r="98" spans="1:10" ht="60">
      <c r="A98" s="35">
        <v>5</v>
      </c>
      <c r="B98" s="35"/>
      <c r="C98" s="10"/>
      <c r="D98" s="10"/>
      <c r="E98" s="10"/>
      <c r="F98" s="10"/>
      <c r="G98" s="10" t="s">
        <v>284</v>
      </c>
      <c r="H98" s="10" t="s">
        <v>230</v>
      </c>
      <c r="I98" s="34"/>
    </row>
    <row r="99" spans="1:10" ht="45">
      <c r="A99" s="35">
        <v>5</v>
      </c>
      <c r="B99" s="35"/>
      <c r="C99" s="10"/>
      <c r="D99" s="10"/>
      <c r="E99" s="10"/>
      <c r="F99" s="10"/>
      <c r="G99" s="10" t="s">
        <v>286</v>
      </c>
      <c r="H99" s="10" t="s">
        <v>232</v>
      </c>
      <c r="I99" s="34"/>
    </row>
    <row r="100" spans="1:10" ht="60">
      <c r="A100" s="35">
        <v>5</v>
      </c>
      <c r="B100" s="35"/>
      <c r="C100" s="10"/>
      <c r="D100" s="10"/>
      <c r="E100" s="10"/>
      <c r="F100" s="10"/>
      <c r="G100" s="10" t="s">
        <v>288</v>
      </c>
      <c r="H100" s="46" t="s">
        <v>238</v>
      </c>
      <c r="I100" s="34"/>
    </row>
    <row r="101" spans="1:10" s="70" customFormat="1" ht="60">
      <c r="A101" s="35">
        <v>5</v>
      </c>
      <c r="B101" s="35"/>
      <c r="C101" s="10"/>
      <c r="D101" s="10"/>
      <c r="E101" s="10"/>
      <c r="F101" s="10"/>
      <c r="G101" s="10" t="s">
        <v>290</v>
      </c>
      <c r="H101" s="46" t="s">
        <v>246</v>
      </c>
      <c r="I101" s="34"/>
      <c r="J101"/>
    </row>
    <row r="102" spans="1:10" ht="60">
      <c r="A102" s="35">
        <v>5</v>
      </c>
      <c r="B102" s="35"/>
      <c r="C102" s="10"/>
      <c r="D102" s="10"/>
      <c r="E102" s="10"/>
      <c r="F102" s="10"/>
      <c r="G102" s="10" t="s">
        <v>297</v>
      </c>
      <c r="H102" s="46" t="s">
        <v>248</v>
      </c>
      <c r="I102" s="34"/>
    </row>
    <row r="103" spans="1:10" ht="60">
      <c r="A103" s="35">
        <v>5</v>
      </c>
      <c r="B103" s="35"/>
      <c r="C103" s="10"/>
      <c r="D103" s="10"/>
      <c r="E103" s="10"/>
      <c r="F103" s="10"/>
      <c r="G103" s="10" t="s">
        <v>298</v>
      </c>
      <c r="H103" s="46" t="s">
        <v>250</v>
      </c>
      <c r="I103" s="34"/>
    </row>
    <row r="104" spans="1:10" ht="60">
      <c r="A104" s="35">
        <v>5</v>
      </c>
      <c r="B104" s="35"/>
      <c r="C104" s="10"/>
      <c r="D104" s="10"/>
      <c r="E104" s="10"/>
      <c r="F104" s="10"/>
      <c r="G104" s="10" t="s">
        <v>322</v>
      </c>
      <c r="H104" s="46" t="s">
        <v>252</v>
      </c>
      <c r="I104" s="34"/>
    </row>
    <row r="105" spans="1:10" ht="60">
      <c r="A105" s="35">
        <v>5</v>
      </c>
      <c r="B105" s="35"/>
      <c r="C105" s="10"/>
      <c r="D105" s="10"/>
      <c r="E105" s="10"/>
      <c r="F105" s="10"/>
      <c r="G105" s="10" t="s">
        <v>324</v>
      </c>
      <c r="H105" s="46" t="s">
        <v>254</v>
      </c>
      <c r="I105" s="34"/>
    </row>
    <row r="106" spans="1:10" ht="75">
      <c r="A106" s="35">
        <v>5</v>
      </c>
      <c r="B106" s="35"/>
      <c r="C106" s="10"/>
      <c r="D106" s="10"/>
      <c r="E106" s="10"/>
      <c r="F106" s="10"/>
      <c r="G106" s="10" t="s">
        <v>330</v>
      </c>
      <c r="H106" s="46" t="s">
        <v>256</v>
      </c>
      <c r="I106" s="34"/>
    </row>
    <row r="107" spans="1:10" ht="90">
      <c r="A107" s="35">
        <v>5</v>
      </c>
      <c r="B107" s="35"/>
      <c r="C107" s="10"/>
      <c r="D107" s="10"/>
      <c r="E107" s="10"/>
      <c r="F107" s="10"/>
      <c r="G107" s="10" t="s">
        <v>333</v>
      </c>
      <c r="H107" s="46" t="s">
        <v>258</v>
      </c>
      <c r="I107" s="34"/>
    </row>
    <row r="108" spans="1:10" ht="75">
      <c r="A108" s="35">
        <v>5</v>
      </c>
      <c r="B108" s="35"/>
      <c r="C108" s="10"/>
      <c r="D108" s="10"/>
      <c r="E108" s="10"/>
      <c r="F108" s="10"/>
      <c r="G108" s="10" t="s">
        <v>334</v>
      </c>
      <c r="H108" s="46" t="s">
        <v>260</v>
      </c>
      <c r="I108" s="34"/>
    </row>
    <row r="109" spans="1:10" ht="45">
      <c r="A109" s="35">
        <v>5</v>
      </c>
      <c r="B109" s="35"/>
      <c r="C109" s="10"/>
      <c r="D109" s="10"/>
      <c r="E109" s="10"/>
      <c r="F109" s="10"/>
      <c r="G109" s="10" t="s">
        <v>343</v>
      </c>
      <c r="H109" s="46"/>
      <c r="I109" s="34"/>
    </row>
    <row r="110" spans="1:10" ht="60">
      <c r="A110" s="35">
        <v>5</v>
      </c>
      <c r="B110" s="35"/>
      <c r="C110" s="10"/>
      <c r="D110" s="10"/>
      <c r="E110" s="10"/>
      <c r="F110" s="10"/>
      <c r="G110" s="10" t="s">
        <v>346</v>
      </c>
      <c r="H110" s="46"/>
      <c r="I110" s="34"/>
    </row>
    <row r="111" spans="1:10" s="70" customFormat="1" ht="45">
      <c r="A111" s="35">
        <v>5</v>
      </c>
      <c r="B111" s="35"/>
      <c r="C111" s="10"/>
      <c r="D111" s="10"/>
      <c r="E111" s="10"/>
      <c r="F111" s="10"/>
      <c r="G111" s="10" t="s">
        <v>347</v>
      </c>
      <c r="H111" s="46"/>
      <c r="I111" s="34"/>
      <c r="J111"/>
    </row>
    <row r="112" spans="1:10" ht="45">
      <c r="A112" s="35">
        <v>5</v>
      </c>
      <c r="B112" s="35"/>
      <c r="C112" s="10"/>
      <c r="D112" s="10"/>
      <c r="E112" s="10"/>
      <c r="F112" s="10"/>
      <c r="G112" s="10" t="s">
        <v>349</v>
      </c>
      <c r="H112" s="46"/>
      <c r="I112" s="34"/>
    </row>
    <row r="113" spans="1:10" ht="30">
      <c r="A113" s="35">
        <v>5</v>
      </c>
      <c r="B113" s="35"/>
      <c r="C113" s="10"/>
      <c r="D113" s="10"/>
      <c r="E113" s="10"/>
      <c r="F113" s="10"/>
      <c r="G113" s="10" t="s">
        <v>350</v>
      </c>
      <c r="H113" s="46"/>
      <c r="I113" s="34"/>
    </row>
    <row r="114" spans="1:10" ht="30">
      <c r="A114" s="35">
        <v>5</v>
      </c>
      <c r="B114" s="35"/>
      <c r="C114" s="10"/>
      <c r="D114" s="10"/>
      <c r="E114" s="10"/>
      <c r="F114" s="10"/>
      <c r="G114" s="10" t="s">
        <v>351</v>
      </c>
      <c r="H114" s="46"/>
      <c r="I114" s="34"/>
    </row>
    <row r="115" spans="1:10" ht="45">
      <c r="A115" s="35">
        <v>5</v>
      </c>
      <c r="B115" s="35"/>
      <c r="C115" s="10"/>
      <c r="D115" s="10"/>
      <c r="E115" s="10"/>
      <c r="F115" s="10"/>
      <c r="G115" s="10" t="s">
        <v>352</v>
      </c>
      <c r="H115" s="46"/>
      <c r="I115" s="34"/>
    </row>
    <row r="116" spans="1:10">
      <c r="A116" s="85">
        <v>6</v>
      </c>
      <c r="B116" s="85" t="s">
        <v>385</v>
      </c>
      <c r="C116" s="74" t="s">
        <v>386</v>
      </c>
      <c r="D116" s="74" t="s">
        <v>386</v>
      </c>
      <c r="E116" s="74"/>
      <c r="F116" s="74"/>
      <c r="G116" s="74"/>
      <c r="H116" s="75"/>
      <c r="I116" s="76"/>
      <c r="J116" s="70"/>
    </row>
    <row r="117" spans="1:10" ht="75">
      <c r="A117" s="35">
        <v>6</v>
      </c>
      <c r="B117" s="35"/>
      <c r="C117" s="10"/>
      <c r="D117" s="10"/>
      <c r="E117" s="10" t="s">
        <v>367</v>
      </c>
      <c r="F117" s="10"/>
      <c r="G117" s="10" t="s">
        <v>277</v>
      </c>
      <c r="H117" s="36" t="s">
        <v>218</v>
      </c>
      <c r="I117" s="34" t="s">
        <v>368</v>
      </c>
    </row>
    <row r="118" spans="1:10" ht="60">
      <c r="A118" s="35">
        <v>6</v>
      </c>
      <c r="B118" s="35"/>
      <c r="C118" s="10"/>
      <c r="D118" s="10"/>
      <c r="E118" s="10" t="s">
        <v>369</v>
      </c>
      <c r="F118" s="10"/>
      <c r="G118" s="10" t="s">
        <v>278</v>
      </c>
      <c r="H118" s="36" t="s">
        <v>221</v>
      </c>
      <c r="I118" s="34" t="s">
        <v>370</v>
      </c>
    </row>
    <row r="119" spans="1:10" ht="30">
      <c r="A119" s="35">
        <v>6</v>
      </c>
      <c r="B119" s="35"/>
      <c r="C119" s="10"/>
      <c r="D119" s="10"/>
      <c r="E119" s="10" t="s">
        <v>371</v>
      </c>
      <c r="F119" s="10"/>
      <c r="G119" s="10" t="s">
        <v>279</v>
      </c>
      <c r="H119" s="36" t="s">
        <v>223</v>
      </c>
      <c r="I119" s="34" t="s">
        <v>372</v>
      </c>
    </row>
    <row r="120" spans="1:10" ht="45">
      <c r="A120" s="35">
        <v>6</v>
      </c>
      <c r="B120" s="35"/>
      <c r="C120" s="10"/>
      <c r="D120" s="10"/>
      <c r="E120" s="10" t="s">
        <v>373</v>
      </c>
      <c r="F120" s="10"/>
      <c r="G120" s="10" t="s">
        <v>281</v>
      </c>
      <c r="H120" s="36" t="s">
        <v>225</v>
      </c>
      <c r="I120" s="34" t="s">
        <v>374</v>
      </c>
    </row>
    <row r="121" spans="1:10" ht="60">
      <c r="A121" s="35">
        <v>6</v>
      </c>
      <c r="B121" s="35"/>
      <c r="C121" s="10"/>
      <c r="D121" s="10"/>
      <c r="E121" s="10" t="s">
        <v>375</v>
      </c>
      <c r="F121" s="10"/>
      <c r="G121" s="10" t="s">
        <v>282</v>
      </c>
      <c r="H121" s="46" t="s">
        <v>227</v>
      </c>
      <c r="I121" s="34" t="s">
        <v>376</v>
      </c>
    </row>
    <row r="122" spans="1:10" ht="60">
      <c r="A122" s="35">
        <v>6</v>
      </c>
      <c r="B122" s="35"/>
      <c r="C122" s="10"/>
      <c r="D122" s="10"/>
      <c r="E122" s="10"/>
      <c r="F122" s="10"/>
      <c r="G122" s="10" t="s">
        <v>284</v>
      </c>
      <c r="H122" s="46" t="s">
        <v>230</v>
      </c>
      <c r="I122" s="34"/>
    </row>
    <row r="123" spans="1:10" ht="30">
      <c r="A123" s="35">
        <v>6</v>
      </c>
      <c r="B123" s="35"/>
      <c r="C123" s="10"/>
      <c r="D123" s="10"/>
      <c r="E123" s="10"/>
      <c r="F123" s="10"/>
      <c r="G123" s="10" t="s">
        <v>287</v>
      </c>
      <c r="H123" s="10" t="s">
        <v>232</v>
      </c>
      <c r="I123" s="34"/>
    </row>
    <row r="124" spans="1:10" ht="60">
      <c r="A124" s="35">
        <v>6</v>
      </c>
      <c r="B124" s="35"/>
      <c r="C124" s="10"/>
      <c r="D124" s="10"/>
      <c r="E124" s="10"/>
      <c r="F124" s="10"/>
      <c r="G124" s="10" t="s">
        <v>288</v>
      </c>
      <c r="H124" s="46" t="s">
        <v>238</v>
      </c>
      <c r="I124" s="34"/>
    </row>
    <row r="125" spans="1:10" ht="60">
      <c r="A125" s="35">
        <v>6</v>
      </c>
      <c r="B125" s="35"/>
      <c r="C125" s="10"/>
      <c r="D125" s="10"/>
      <c r="E125" s="10"/>
      <c r="F125" s="10"/>
      <c r="G125" s="10" t="s">
        <v>290</v>
      </c>
      <c r="H125" s="46" t="s">
        <v>244</v>
      </c>
      <c r="I125" s="34"/>
    </row>
    <row r="126" spans="1:10" ht="60">
      <c r="A126" s="35">
        <v>6</v>
      </c>
      <c r="B126" s="35"/>
      <c r="C126" s="10"/>
      <c r="D126" s="10"/>
      <c r="E126" s="10"/>
      <c r="F126" s="10"/>
      <c r="G126" s="10" t="s">
        <v>322</v>
      </c>
      <c r="H126" s="46" t="s">
        <v>246</v>
      </c>
      <c r="I126" s="34"/>
    </row>
    <row r="127" spans="1:10" ht="60">
      <c r="A127" s="35">
        <v>6</v>
      </c>
      <c r="B127" s="35"/>
      <c r="C127" s="10"/>
      <c r="D127" s="10"/>
      <c r="E127" s="10"/>
      <c r="F127" s="10"/>
      <c r="G127" s="10" t="s">
        <v>324</v>
      </c>
      <c r="H127" s="46" t="s">
        <v>248</v>
      </c>
      <c r="I127" s="34"/>
    </row>
    <row r="128" spans="1:10" ht="75">
      <c r="A128" s="35">
        <v>6</v>
      </c>
      <c r="B128" s="35"/>
      <c r="C128" s="10"/>
      <c r="D128" s="10"/>
      <c r="E128" s="10"/>
      <c r="F128" s="10"/>
      <c r="G128" s="10" t="s">
        <v>330</v>
      </c>
      <c r="H128" s="46" t="s">
        <v>250</v>
      </c>
      <c r="I128" s="34"/>
    </row>
    <row r="129" spans="1:10" ht="60">
      <c r="A129" s="35">
        <v>6</v>
      </c>
      <c r="B129" s="35"/>
      <c r="C129" s="10"/>
      <c r="D129" s="10"/>
      <c r="E129" s="10"/>
      <c r="F129" s="10"/>
      <c r="G129" s="10" t="s">
        <v>333</v>
      </c>
      <c r="H129" s="46" t="s">
        <v>252</v>
      </c>
      <c r="I129" s="34"/>
    </row>
    <row r="130" spans="1:10" ht="45">
      <c r="A130" s="35">
        <v>6</v>
      </c>
      <c r="B130" s="35"/>
      <c r="C130" s="10"/>
      <c r="D130" s="10"/>
      <c r="E130" s="10"/>
      <c r="F130" s="10"/>
      <c r="G130" s="10" t="s">
        <v>343</v>
      </c>
      <c r="H130" s="46" t="s">
        <v>254</v>
      </c>
      <c r="I130" s="34"/>
    </row>
    <row r="131" spans="1:10" ht="60">
      <c r="A131" s="35">
        <v>6</v>
      </c>
      <c r="B131" s="35"/>
      <c r="C131" s="10"/>
      <c r="D131" s="10"/>
      <c r="E131" s="10"/>
      <c r="F131" s="10"/>
      <c r="G131" s="10" t="s">
        <v>346</v>
      </c>
      <c r="H131" s="46" t="s">
        <v>256</v>
      </c>
      <c r="I131" s="34"/>
    </row>
    <row r="132" spans="1:10" ht="90">
      <c r="A132" s="35">
        <v>6</v>
      </c>
      <c r="B132" s="35"/>
      <c r="C132" s="10"/>
      <c r="D132" s="10"/>
      <c r="E132" s="10"/>
      <c r="F132" s="10"/>
      <c r="G132" s="10" t="s">
        <v>349</v>
      </c>
      <c r="H132" s="46" t="s">
        <v>258</v>
      </c>
      <c r="I132" s="34"/>
    </row>
    <row r="133" spans="1:10" ht="75">
      <c r="A133" s="35">
        <v>6</v>
      </c>
      <c r="B133" s="35"/>
      <c r="C133" s="10"/>
      <c r="D133" s="10"/>
      <c r="E133" s="10"/>
      <c r="F133" s="10"/>
      <c r="G133" s="10" t="s">
        <v>350</v>
      </c>
      <c r="H133" s="46" t="s">
        <v>260</v>
      </c>
      <c r="I133" s="34"/>
    </row>
    <row r="134" spans="1:10" ht="30">
      <c r="A134" s="85">
        <v>6</v>
      </c>
      <c r="B134" s="35"/>
      <c r="C134" s="10"/>
      <c r="D134" s="10"/>
      <c r="E134" s="10"/>
      <c r="F134" s="10"/>
      <c r="G134" s="10" t="s">
        <v>351</v>
      </c>
      <c r="H134" s="46"/>
      <c r="I134" s="34"/>
    </row>
    <row r="135" spans="1:10" ht="45">
      <c r="A135" s="35">
        <v>6</v>
      </c>
      <c r="B135" s="35"/>
      <c r="C135" s="10"/>
      <c r="D135" s="10"/>
      <c r="E135" s="10"/>
      <c r="F135" s="10"/>
      <c r="G135" s="10" t="s">
        <v>352</v>
      </c>
      <c r="H135" s="46"/>
      <c r="I135" s="34"/>
    </row>
    <row r="136" spans="1:10">
      <c r="A136" s="85">
        <v>7</v>
      </c>
      <c r="B136" s="85" t="s">
        <v>387</v>
      </c>
      <c r="C136" s="74" t="s">
        <v>388</v>
      </c>
      <c r="D136" s="74" t="s">
        <v>388</v>
      </c>
      <c r="E136" s="74"/>
      <c r="F136" s="74"/>
      <c r="G136" s="74"/>
      <c r="H136" s="75"/>
      <c r="I136" s="76"/>
      <c r="J136" s="70"/>
    </row>
    <row r="137" spans="1:10" ht="75">
      <c r="A137" s="35">
        <v>7</v>
      </c>
      <c r="B137" s="35"/>
      <c r="C137" s="10"/>
      <c r="D137" s="10"/>
      <c r="E137" s="10" t="s">
        <v>367</v>
      </c>
      <c r="F137" s="10"/>
      <c r="G137" s="10" t="s">
        <v>277</v>
      </c>
      <c r="H137" s="36" t="s">
        <v>218</v>
      </c>
      <c r="I137" s="34" t="s">
        <v>368</v>
      </c>
    </row>
    <row r="138" spans="1:10" ht="60">
      <c r="A138" s="35">
        <v>7</v>
      </c>
      <c r="B138" s="35"/>
      <c r="C138" s="10"/>
      <c r="D138" s="10"/>
      <c r="E138" s="10" t="s">
        <v>369</v>
      </c>
      <c r="F138" s="10"/>
      <c r="G138" s="10" t="s">
        <v>278</v>
      </c>
      <c r="H138" s="36" t="s">
        <v>221</v>
      </c>
      <c r="I138" s="34" t="s">
        <v>370</v>
      </c>
    </row>
    <row r="139" spans="1:10" ht="45">
      <c r="A139" s="35">
        <v>7</v>
      </c>
      <c r="B139" s="35"/>
      <c r="C139" s="10"/>
      <c r="D139" s="10"/>
      <c r="E139" s="10" t="s">
        <v>373</v>
      </c>
      <c r="F139" s="10"/>
      <c r="G139" s="10" t="s">
        <v>281</v>
      </c>
      <c r="H139" s="36" t="s">
        <v>223</v>
      </c>
      <c r="I139" s="34" t="s">
        <v>374</v>
      </c>
    </row>
    <row r="140" spans="1:10" ht="60">
      <c r="A140" s="35">
        <v>7</v>
      </c>
      <c r="B140" s="35"/>
      <c r="C140" s="10"/>
      <c r="D140" s="10"/>
      <c r="E140" s="10" t="s">
        <v>375</v>
      </c>
      <c r="F140" s="10"/>
      <c r="G140" s="10" t="s">
        <v>282</v>
      </c>
      <c r="H140" s="36" t="s">
        <v>225</v>
      </c>
      <c r="I140" s="34" t="s">
        <v>376</v>
      </c>
    </row>
    <row r="141" spans="1:10" ht="60">
      <c r="A141" s="35">
        <v>7</v>
      </c>
      <c r="B141" s="35"/>
      <c r="C141" s="10"/>
      <c r="D141" s="10"/>
      <c r="E141" s="10"/>
      <c r="F141" s="10"/>
      <c r="G141" s="10" t="s">
        <v>284</v>
      </c>
      <c r="H141" s="46" t="s">
        <v>227</v>
      </c>
      <c r="I141" s="34"/>
    </row>
    <row r="142" spans="1:10" ht="45">
      <c r="A142" s="35">
        <v>7</v>
      </c>
      <c r="B142" s="35"/>
      <c r="C142" s="10"/>
      <c r="D142" s="10"/>
      <c r="E142" s="10"/>
      <c r="F142" s="10"/>
      <c r="G142" s="10" t="s">
        <v>287</v>
      </c>
      <c r="H142" s="46" t="s">
        <v>230</v>
      </c>
      <c r="I142" s="34"/>
    </row>
    <row r="143" spans="1:10" ht="45">
      <c r="A143" s="35">
        <v>7</v>
      </c>
      <c r="B143" s="35"/>
      <c r="C143" s="10"/>
      <c r="D143" s="10"/>
      <c r="E143" s="10"/>
      <c r="F143" s="10"/>
      <c r="G143" s="10" t="s">
        <v>288</v>
      </c>
      <c r="H143" s="10" t="s">
        <v>232</v>
      </c>
      <c r="I143" s="34"/>
    </row>
    <row r="144" spans="1:10" ht="60">
      <c r="A144" s="35">
        <v>7</v>
      </c>
      <c r="B144" s="35"/>
      <c r="C144" s="10"/>
      <c r="D144" s="10"/>
      <c r="E144" s="10"/>
      <c r="F144" s="10"/>
      <c r="G144" s="10" t="s">
        <v>290</v>
      </c>
      <c r="H144" s="46" t="s">
        <v>238</v>
      </c>
      <c r="I144" s="34"/>
    </row>
    <row r="145" spans="1:9" ht="45">
      <c r="A145" s="35">
        <v>7</v>
      </c>
      <c r="B145" s="35"/>
      <c r="C145" s="10"/>
      <c r="D145" s="10"/>
      <c r="E145" s="10"/>
      <c r="F145" s="10"/>
      <c r="G145" s="10" t="s">
        <v>298</v>
      </c>
      <c r="H145" s="46" t="s">
        <v>246</v>
      </c>
      <c r="I145" s="34"/>
    </row>
    <row r="146" spans="1:9" ht="60">
      <c r="A146" s="35">
        <v>7</v>
      </c>
      <c r="B146" s="35"/>
      <c r="C146" s="10"/>
      <c r="D146" s="10"/>
      <c r="E146" s="10"/>
      <c r="F146" s="10"/>
      <c r="G146" s="10" t="s">
        <v>322</v>
      </c>
      <c r="H146" s="46" t="s">
        <v>248</v>
      </c>
      <c r="I146" s="34"/>
    </row>
    <row r="147" spans="1:9" ht="60">
      <c r="A147" s="35">
        <v>7</v>
      </c>
      <c r="B147" s="35"/>
      <c r="C147" s="10"/>
      <c r="D147" s="10"/>
      <c r="E147" s="10"/>
      <c r="F147" s="10"/>
      <c r="G147" s="10" t="s">
        <v>324</v>
      </c>
      <c r="H147" s="46" t="s">
        <v>250</v>
      </c>
      <c r="I147" s="34"/>
    </row>
    <row r="148" spans="1:9" ht="75">
      <c r="A148" s="35">
        <v>7</v>
      </c>
      <c r="B148" s="35"/>
      <c r="C148" s="10"/>
      <c r="D148" s="10"/>
      <c r="E148" s="10"/>
      <c r="F148" s="10"/>
      <c r="G148" s="10" t="s">
        <v>330</v>
      </c>
      <c r="H148" s="46" t="s">
        <v>252</v>
      </c>
      <c r="I148" s="34"/>
    </row>
    <row r="149" spans="1:9" ht="45">
      <c r="A149" s="35">
        <v>7</v>
      </c>
      <c r="B149" s="35"/>
      <c r="C149" s="10"/>
      <c r="D149" s="10"/>
      <c r="E149" s="10"/>
      <c r="F149" s="10"/>
      <c r="G149" s="10" t="s">
        <v>333</v>
      </c>
      <c r="H149" s="46" t="s">
        <v>254</v>
      </c>
      <c r="I149" s="34"/>
    </row>
    <row r="150" spans="1:9" ht="75">
      <c r="A150" s="35">
        <v>7</v>
      </c>
      <c r="B150" s="35"/>
      <c r="C150" s="10"/>
      <c r="D150" s="10"/>
      <c r="E150" s="10"/>
      <c r="F150" s="10"/>
      <c r="G150" s="10" t="s">
        <v>334</v>
      </c>
      <c r="H150" s="46" t="s">
        <v>256</v>
      </c>
      <c r="I150" s="34"/>
    </row>
    <row r="151" spans="1:9" ht="90">
      <c r="A151" s="35">
        <v>7</v>
      </c>
      <c r="B151" s="35"/>
      <c r="C151" s="10"/>
      <c r="D151" s="10"/>
      <c r="E151" s="10"/>
      <c r="F151" s="10"/>
      <c r="G151" s="10" t="s">
        <v>343</v>
      </c>
      <c r="H151" s="46" t="s">
        <v>258</v>
      </c>
      <c r="I151" s="34"/>
    </row>
    <row r="152" spans="1:9" ht="75">
      <c r="A152" s="35">
        <v>7</v>
      </c>
      <c r="B152" s="35"/>
      <c r="C152" s="10"/>
      <c r="D152" s="10"/>
      <c r="E152" s="10"/>
      <c r="F152" s="10"/>
      <c r="G152" s="10" t="s">
        <v>346</v>
      </c>
      <c r="H152" s="46" t="s">
        <v>260</v>
      </c>
      <c r="I152" s="34"/>
    </row>
    <row r="153" spans="1:9" ht="45">
      <c r="A153" s="35">
        <v>7</v>
      </c>
      <c r="B153" s="35"/>
      <c r="C153" s="10"/>
      <c r="D153" s="10"/>
      <c r="E153" s="10"/>
      <c r="F153" s="10"/>
      <c r="G153" s="10" t="s">
        <v>349</v>
      </c>
      <c r="H153" s="46"/>
      <c r="I153" s="34"/>
    </row>
    <row r="154" spans="1:9" ht="30">
      <c r="A154" s="35">
        <v>7</v>
      </c>
      <c r="B154" s="35"/>
      <c r="C154" s="10"/>
      <c r="D154" s="10"/>
      <c r="E154" s="10"/>
      <c r="F154" s="10"/>
      <c r="G154" s="10" t="s">
        <v>350</v>
      </c>
      <c r="H154" s="46"/>
      <c r="I154" s="34"/>
    </row>
    <row r="155" spans="1:9" ht="30">
      <c r="A155" s="35">
        <v>7</v>
      </c>
      <c r="B155" s="35"/>
      <c r="C155" s="10"/>
      <c r="D155" s="10"/>
      <c r="E155" s="10"/>
      <c r="F155" s="10"/>
      <c r="G155" s="10" t="s">
        <v>351</v>
      </c>
      <c r="H155" s="46"/>
      <c r="I155" s="34"/>
    </row>
    <row r="156" spans="1:9" ht="45">
      <c r="A156" s="35">
        <v>7</v>
      </c>
      <c r="B156" s="35"/>
      <c r="C156" s="10"/>
      <c r="D156" s="10"/>
      <c r="E156" s="10"/>
      <c r="F156" s="10"/>
      <c r="G156" s="10" t="s">
        <v>352</v>
      </c>
      <c r="H156" s="46"/>
      <c r="I156" s="34"/>
    </row>
    <row r="157" spans="1:9" ht="60">
      <c r="A157" s="35">
        <v>7</v>
      </c>
      <c r="B157" s="35"/>
      <c r="C157" s="10"/>
      <c r="D157" s="10"/>
      <c r="E157" s="10"/>
      <c r="F157" s="10"/>
      <c r="G157" s="10" t="s">
        <v>327</v>
      </c>
      <c r="H157" s="46"/>
      <c r="I157" s="34"/>
    </row>
    <row r="158" spans="1:9" ht="30">
      <c r="A158" s="35">
        <v>7</v>
      </c>
      <c r="B158" s="35"/>
      <c r="C158" s="10"/>
      <c r="D158" s="10"/>
      <c r="E158" s="10"/>
      <c r="F158" s="10"/>
      <c r="G158" s="10" t="s">
        <v>328</v>
      </c>
      <c r="H158" s="46"/>
      <c r="I158" s="34"/>
    </row>
    <row r="159" spans="1:9" ht="75">
      <c r="A159" s="35">
        <v>7</v>
      </c>
      <c r="B159" s="35"/>
      <c r="C159" s="10"/>
      <c r="D159" s="10"/>
      <c r="E159" s="10"/>
      <c r="F159" s="10"/>
      <c r="G159" s="10" t="s">
        <v>330</v>
      </c>
      <c r="H159" s="46"/>
      <c r="I159" s="34"/>
    </row>
    <row r="160" spans="1:9" ht="45">
      <c r="A160" s="35">
        <v>7</v>
      </c>
      <c r="B160" s="35"/>
      <c r="C160" s="10"/>
      <c r="D160" s="10"/>
      <c r="E160" s="10"/>
      <c r="F160" s="10"/>
      <c r="G160" s="10" t="s">
        <v>333</v>
      </c>
      <c r="H160" s="46"/>
      <c r="I160" s="34"/>
    </row>
    <row r="161" spans="1:10" ht="45">
      <c r="A161" s="35">
        <v>7</v>
      </c>
      <c r="B161" s="35"/>
      <c r="C161" s="10"/>
      <c r="D161" s="10"/>
      <c r="E161" s="10"/>
      <c r="F161" s="10"/>
      <c r="G161" s="10" t="s">
        <v>343</v>
      </c>
      <c r="H161" s="46"/>
      <c r="I161" s="34"/>
    </row>
    <row r="162" spans="1:10" ht="60">
      <c r="A162" s="35">
        <v>7</v>
      </c>
      <c r="B162" s="35"/>
      <c r="C162" s="10"/>
      <c r="D162" s="10"/>
      <c r="E162" s="10"/>
      <c r="F162" s="10"/>
      <c r="G162" s="10" t="s">
        <v>346</v>
      </c>
      <c r="H162" s="46"/>
      <c r="I162" s="34"/>
    </row>
    <row r="163" spans="1:10" ht="30">
      <c r="A163" s="35">
        <v>7</v>
      </c>
      <c r="B163" s="35"/>
      <c r="C163" s="10"/>
      <c r="D163" s="10"/>
      <c r="E163" s="10"/>
      <c r="F163" s="10"/>
      <c r="G163" s="10" t="s">
        <v>350</v>
      </c>
      <c r="H163" s="46"/>
      <c r="I163" s="34"/>
    </row>
    <row r="164" spans="1:10" ht="30">
      <c r="A164" s="35"/>
      <c r="B164" s="35"/>
      <c r="C164" s="10"/>
      <c r="D164" s="10"/>
      <c r="E164" s="10"/>
      <c r="F164" s="10"/>
      <c r="G164" s="10" t="s">
        <v>351</v>
      </c>
      <c r="H164" s="46"/>
      <c r="I164" s="34"/>
    </row>
    <row r="165" spans="1:10" ht="45">
      <c r="A165" s="35">
        <v>7</v>
      </c>
      <c r="B165" s="35"/>
      <c r="C165" s="10"/>
      <c r="D165" s="10"/>
      <c r="E165" s="10"/>
      <c r="F165" s="10"/>
      <c r="G165" s="10" t="s">
        <v>352</v>
      </c>
      <c r="H165" s="46"/>
      <c r="I165" s="34"/>
    </row>
    <row r="166" spans="1:10" ht="30">
      <c r="A166" s="85">
        <v>8</v>
      </c>
      <c r="B166" s="85" t="s">
        <v>389</v>
      </c>
      <c r="C166" s="74" t="s">
        <v>388</v>
      </c>
      <c r="D166" s="74" t="s">
        <v>390</v>
      </c>
      <c r="E166" s="74"/>
      <c r="F166" s="74"/>
      <c r="G166" s="74"/>
      <c r="H166" s="75"/>
      <c r="I166" s="76"/>
      <c r="J166" s="70"/>
    </row>
    <row r="167" spans="1:10" ht="75">
      <c r="A167" s="35">
        <v>8</v>
      </c>
      <c r="B167" s="35"/>
      <c r="C167" s="10"/>
      <c r="D167" s="10"/>
      <c r="E167" s="10" t="s">
        <v>367</v>
      </c>
      <c r="F167" s="10"/>
      <c r="G167" s="10" t="s">
        <v>281</v>
      </c>
      <c r="H167" s="36" t="s">
        <v>218</v>
      </c>
      <c r="I167" s="34" t="s">
        <v>368</v>
      </c>
      <c r="J167" s="36"/>
    </row>
    <row r="168" spans="1:10" ht="60">
      <c r="A168" s="35">
        <v>8</v>
      </c>
      <c r="B168" s="35"/>
      <c r="C168" s="10"/>
      <c r="D168" s="10"/>
      <c r="E168" s="10" t="s">
        <v>369</v>
      </c>
      <c r="F168" s="10"/>
      <c r="G168" s="10" t="s">
        <v>282</v>
      </c>
      <c r="H168" s="36" t="s">
        <v>221</v>
      </c>
      <c r="I168" s="34" t="s">
        <v>370</v>
      </c>
      <c r="J168" s="36"/>
    </row>
    <row r="169" spans="1:10" ht="60">
      <c r="A169" s="35">
        <v>8</v>
      </c>
      <c r="B169" s="35"/>
      <c r="C169" s="10"/>
      <c r="D169" s="10"/>
      <c r="E169" s="10" t="s">
        <v>371</v>
      </c>
      <c r="F169" s="10"/>
      <c r="G169" s="10" t="s">
        <v>284</v>
      </c>
      <c r="H169" s="36" t="s">
        <v>223</v>
      </c>
      <c r="I169" s="34" t="s">
        <v>372</v>
      </c>
      <c r="J169" s="36"/>
    </row>
    <row r="170" spans="1:10" ht="45">
      <c r="A170" s="35">
        <v>8</v>
      </c>
      <c r="B170" s="35"/>
      <c r="C170" s="10"/>
      <c r="D170" s="10"/>
      <c r="E170" s="10" t="s">
        <v>373</v>
      </c>
      <c r="F170" s="10"/>
      <c r="G170" s="10" t="s">
        <v>288</v>
      </c>
      <c r="H170" s="36" t="s">
        <v>225</v>
      </c>
      <c r="I170" s="34" t="s">
        <v>374</v>
      </c>
      <c r="J170" s="46"/>
    </row>
    <row r="171" spans="1:10" ht="60">
      <c r="A171" s="35"/>
      <c r="B171" s="35"/>
      <c r="C171" s="10"/>
      <c r="D171" s="10"/>
      <c r="E171" s="10"/>
      <c r="F171" s="10"/>
      <c r="G171" s="10" t="s">
        <v>290</v>
      </c>
      <c r="H171" s="46" t="s">
        <v>227</v>
      </c>
      <c r="I171" s="34"/>
      <c r="J171" s="46"/>
    </row>
    <row r="172" spans="1:10" ht="45">
      <c r="A172" s="35">
        <v>8</v>
      </c>
      <c r="B172" s="35"/>
      <c r="C172" s="10"/>
      <c r="D172" s="10"/>
      <c r="E172" s="10" t="s">
        <v>375</v>
      </c>
      <c r="F172" s="10"/>
      <c r="G172" s="10" t="s">
        <v>293</v>
      </c>
      <c r="H172" s="46" t="s">
        <v>230</v>
      </c>
      <c r="I172" s="34" t="s">
        <v>376</v>
      </c>
      <c r="J172" s="46"/>
    </row>
    <row r="173" spans="1:10" ht="45">
      <c r="A173" s="35">
        <v>8</v>
      </c>
      <c r="B173" s="35"/>
      <c r="C173" s="10"/>
      <c r="D173" s="10"/>
      <c r="E173" s="10"/>
      <c r="F173" s="10"/>
      <c r="G173" s="10" t="s">
        <v>294</v>
      </c>
      <c r="H173" s="10" t="s">
        <v>232</v>
      </c>
      <c r="I173" s="34"/>
      <c r="J173" s="46"/>
    </row>
    <row r="174" spans="1:10" ht="60">
      <c r="A174" s="35">
        <v>8</v>
      </c>
      <c r="B174" s="35"/>
      <c r="C174" s="10"/>
      <c r="D174" s="10"/>
      <c r="E174" s="10"/>
      <c r="F174" s="10"/>
      <c r="G174" s="10" t="s">
        <v>297</v>
      </c>
      <c r="H174" s="46" t="s">
        <v>238</v>
      </c>
      <c r="I174" s="34"/>
      <c r="J174" s="46"/>
    </row>
    <row r="175" spans="1:10" ht="45">
      <c r="A175" s="35">
        <v>8</v>
      </c>
      <c r="B175" s="35"/>
      <c r="C175" s="10"/>
      <c r="D175" s="10"/>
      <c r="E175" s="10"/>
      <c r="F175" s="10"/>
      <c r="G175" s="10" t="s">
        <v>298</v>
      </c>
      <c r="H175" s="46" t="s">
        <v>244</v>
      </c>
      <c r="I175" s="34"/>
    </row>
    <row r="176" spans="1:10" ht="45">
      <c r="A176" s="35">
        <v>8</v>
      </c>
      <c r="B176" s="35"/>
      <c r="C176" s="10"/>
      <c r="D176" s="10"/>
      <c r="E176" s="10"/>
      <c r="F176" s="10"/>
      <c r="G176" s="10" t="s">
        <v>305</v>
      </c>
      <c r="H176" s="46" t="s">
        <v>246</v>
      </c>
      <c r="I176" s="34"/>
      <c r="J176" s="46"/>
    </row>
    <row r="177" spans="1:10" ht="75">
      <c r="A177" s="35">
        <v>8</v>
      </c>
      <c r="B177" s="35"/>
      <c r="C177" s="10"/>
      <c r="D177" s="10"/>
      <c r="E177" s="10"/>
      <c r="F177" s="10"/>
      <c r="G177" s="10" t="s">
        <v>306</v>
      </c>
      <c r="H177" s="46" t="s">
        <v>248</v>
      </c>
      <c r="I177" s="34"/>
      <c r="J177" s="46"/>
    </row>
    <row r="178" spans="1:10" ht="60">
      <c r="A178" s="35">
        <v>8</v>
      </c>
      <c r="B178" s="35"/>
      <c r="C178" s="10"/>
      <c r="D178" s="10"/>
      <c r="E178" s="10"/>
      <c r="F178" s="10"/>
      <c r="G178" s="10" t="s">
        <v>307</v>
      </c>
      <c r="H178" s="46" t="s">
        <v>250</v>
      </c>
      <c r="I178" s="34"/>
      <c r="J178" s="46"/>
    </row>
    <row r="179" spans="1:10" ht="90">
      <c r="A179" s="35">
        <v>8</v>
      </c>
      <c r="B179" s="35"/>
      <c r="C179" s="10"/>
      <c r="D179" s="10"/>
      <c r="E179" s="10"/>
      <c r="F179" s="10"/>
      <c r="G179" s="10" t="s">
        <v>308</v>
      </c>
      <c r="H179" s="46" t="s">
        <v>252</v>
      </c>
      <c r="I179" s="34"/>
      <c r="J179" s="46"/>
    </row>
    <row r="180" spans="1:10" ht="60">
      <c r="A180" s="35">
        <v>8</v>
      </c>
      <c r="B180" s="35"/>
      <c r="C180" s="10"/>
      <c r="D180" s="10"/>
      <c r="E180" s="10"/>
      <c r="F180" s="10"/>
      <c r="G180" s="10" t="s">
        <v>310</v>
      </c>
      <c r="H180" s="46" t="s">
        <v>254</v>
      </c>
      <c r="I180" s="34"/>
      <c r="J180" s="46"/>
    </row>
    <row r="181" spans="1:10" ht="60">
      <c r="A181" s="35">
        <v>8</v>
      </c>
      <c r="B181" s="35"/>
      <c r="C181" s="10"/>
      <c r="D181" s="10"/>
      <c r="E181" s="10"/>
      <c r="F181" s="10"/>
      <c r="G181" s="10" t="s">
        <v>311</v>
      </c>
      <c r="H181" s="10" t="s">
        <v>256</v>
      </c>
      <c r="I181" s="34"/>
      <c r="J181" s="46"/>
    </row>
    <row r="182" spans="1:10" ht="90">
      <c r="A182" s="35">
        <v>8</v>
      </c>
      <c r="B182" s="35"/>
      <c r="C182" s="10"/>
      <c r="D182" s="10"/>
      <c r="E182" s="10"/>
      <c r="F182" s="10"/>
      <c r="G182" s="10" t="s">
        <v>312</v>
      </c>
      <c r="H182" s="46" t="s">
        <v>258</v>
      </c>
      <c r="I182" s="34"/>
      <c r="J182" s="46"/>
    </row>
    <row r="183" spans="1:10" ht="75">
      <c r="A183" s="35">
        <v>8</v>
      </c>
      <c r="B183" s="35"/>
      <c r="C183" s="10"/>
      <c r="D183" s="10"/>
      <c r="E183" s="10"/>
      <c r="F183" s="10"/>
      <c r="G183" s="10" t="s">
        <v>314</v>
      </c>
      <c r="H183" s="46" t="s">
        <v>260</v>
      </c>
      <c r="I183" s="34"/>
      <c r="J183" s="46"/>
    </row>
    <row r="184" spans="1:10" ht="45">
      <c r="A184" s="35">
        <v>8</v>
      </c>
      <c r="B184" s="35"/>
      <c r="C184" s="10"/>
      <c r="D184" s="10"/>
      <c r="E184" s="10"/>
      <c r="F184" s="10"/>
      <c r="G184" s="10" t="s">
        <v>315</v>
      </c>
      <c r="H184" s="46"/>
      <c r="I184" s="34"/>
    </row>
    <row r="185" spans="1:10" ht="45">
      <c r="A185" s="35">
        <v>8</v>
      </c>
      <c r="B185" s="35"/>
      <c r="C185" s="10"/>
      <c r="D185" s="10"/>
      <c r="E185" s="10"/>
      <c r="F185" s="10"/>
      <c r="G185" s="10" t="s">
        <v>317</v>
      </c>
      <c r="H185" s="46"/>
      <c r="I185" s="34"/>
    </row>
    <row r="186" spans="1:10" ht="45">
      <c r="A186" s="35">
        <v>8</v>
      </c>
      <c r="B186" s="35"/>
      <c r="C186" s="10"/>
      <c r="D186" s="10"/>
      <c r="E186" s="10"/>
      <c r="F186" s="10"/>
      <c r="G186" s="10" t="s">
        <v>318</v>
      </c>
      <c r="H186" s="46"/>
      <c r="I186" s="34"/>
    </row>
    <row r="187" spans="1:10" ht="45">
      <c r="A187" s="35">
        <v>8</v>
      </c>
      <c r="B187" s="35"/>
      <c r="C187" s="10"/>
      <c r="D187" s="10"/>
      <c r="E187" s="10"/>
      <c r="F187" s="10"/>
      <c r="G187" s="10" t="s">
        <v>319</v>
      </c>
      <c r="H187" s="46"/>
      <c r="I187" s="34"/>
    </row>
    <row r="188" spans="1:10" ht="60">
      <c r="A188" s="35">
        <v>8</v>
      </c>
      <c r="B188" s="35"/>
      <c r="C188" s="10"/>
      <c r="D188" s="10"/>
      <c r="E188" s="10"/>
      <c r="F188" s="10"/>
      <c r="G188" s="10" t="s">
        <v>322</v>
      </c>
      <c r="H188" s="46"/>
      <c r="I188" s="34"/>
    </row>
    <row r="189" spans="1:10" ht="60">
      <c r="A189" s="35">
        <v>8</v>
      </c>
      <c r="B189" s="35"/>
      <c r="C189" s="10"/>
      <c r="D189" s="10"/>
      <c r="E189" s="10"/>
      <c r="F189" s="10"/>
      <c r="G189" s="10" t="s">
        <v>324</v>
      </c>
      <c r="H189" s="46"/>
      <c r="I189" s="34"/>
    </row>
    <row r="190" spans="1:10" ht="75">
      <c r="A190" s="35">
        <v>8</v>
      </c>
      <c r="B190" s="35"/>
      <c r="C190" s="10"/>
      <c r="D190" s="10"/>
      <c r="E190" s="10"/>
      <c r="F190" s="10"/>
      <c r="G190" s="10" t="s">
        <v>330</v>
      </c>
      <c r="H190" s="46"/>
      <c r="I190" s="34"/>
    </row>
    <row r="191" spans="1:10" ht="75">
      <c r="A191" s="35">
        <v>8</v>
      </c>
      <c r="B191" s="35"/>
      <c r="C191" s="10"/>
      <c r="D191" s="10"/>
      <c r="E191" s="10"/>
      <c r="F191" s="10"/>
      <c r="G191" s="10" t="s">
        <v>334</v>
      </c>
      <c r="H191" s="46"/>
      <c r="I191" s="34"/>
    </row>
    <row r="192" spans="1:10" ht="45">
      <c r="A192" s="35">
        <v>8</v>
      </c>
      <c r="B192" s="35"/>
      <c r="C192" s="10"/>
      <c r="D192" s="10"/>
      <c r="E192" s="10"/>
      <c r="F192" s="10"/>
      <c r="G192" s="10" t="s">
        <v>343</v>
      </c>
      <c r="H192" s="46"/>
      <c r="I192" s="34"/>
    </row>
    <row r="193" spans="1:10" ht="60">
      <c r="A193" s="35">
        <v>8</v>
      </c>
      <c r="B193" s="35"/>
      <c r="C193" s="10"/>
      <c r="D193" s="10"/>
      <c r="E193" s="10"/>
      <c r="F193" s="10"/>
      <c r="G193" s="10" t="s">
        <v>346</v>
      </c>
      <c r="H193" s="46"/>
      <c r="I193" s="34"/>
    </row>
    <row r="194" spans="1:10" ht="45">
      <c r="A194" s="35">
        <v>8</v>
      </c>
      <c r="B194" s="35"/>
      <c r="C194" s="10"/>
      <c r="D194" s="10"/>
      <c r="E194" s="10"/>
      <c r="F194" s="10"/>
      <c r="G194" s="10" t="s">
        <v>347</v>
      </c>
      <c r="H194" s="46"/>
      <c r="I194" s="34"/>
    </row>
    <row r="195" spans="1:10" ht="45">
      <c r="A195" s="35">
        <v>8</v>
      </c>
      <c r="B195" s="35"/>
      <c r="C195" s="10"/>
      <c r="D195" s="10"/>
      <c r="E195" s="10"/>
      <c r="F195" s="10"/>
      <c r="G195" s="10" t="s">
        <v>349</v>
      </c>
      <c r="H195" s="46"/>
      <c r="I195" s="34"/>
    </row>
    <row r="196" spans="1:10" ht="30">
      <c r="A196" s="35">
        <v>8</v>
      </c>
      <c r="B196" s="35"/>
      <c r="C196" s="10"/>
      <c r="D196" s="10"/>
      <c r="E196" s="10"/>
      <c r="F196" s="10"/>
      <c r="G196" s="10" t="s">
        <v>350</v>
      </c>
      <c r="H196" s="46"/>
      <c r="I196" s="34"/>
    </row>
    <row r="197" spans="1:10" ht="30">
      <c r="A197" s="35">
        <v>8</v>
      </c>
      <c r="B197" s="35"/>
      <c r="C197" s="10"/>
      <c r="D197" s="10"/>
      <c r="E197" s="10"/>
      <c r="F197" s="10"/>
      <c r="G197" s="10" t="s">
        <v>351</v>
      </c>
      <c r="H197" s="46"/>
      <c r="I197" s="34"/>
    </row>
    <row r="198" spans="1:10" ht="45">
      <c r="A198" s="35">
        <v>8</v>
      </c>
      <c r="B198" s="35"/>
      <c r="C198" s="10"/>
      <c r="D198" s="10"/>
      <c r="E198" s="10"/>
      <c r="F198" s="10"/>
      <c r="G198" s="10" t="s">
        <v>352</v>
      </c>
      <c r="H198" s="46"/>
      <c r="I198" s="34"/>
    </row>
    <row r="199" spans="1:10">
      <c r="A199" s="85">
        <v>9</v>
      </c>
      <c r="B199" s="85" t="s">
        <v>391</v>
      </c>
      <c r="C199" s="74" t="s">
        <v>390</v>
      </c>
      <c r="D199" s="74" t="s">
        <v>390</v>
      </c>
      <c r="E199" s="74"/>
      <c r="F199" s="74"/>
      <c r="G199" s="74"/>
      <c r="H199" s="75"/>
      <c r="I199" s="76"/>
      <c r="J199" s="70"/>
    </row>
    <row r="200" spans="1:10" ht="75">
      <c r="A200" s="35">
        <v>9</v>
      </c>
      <c r="B200" s="35"/>
      <c r="C200" s="10"/>
      <c r="D200" s="10"/>
      <c r="E200" s="10" t="s">
        <v>367</v>
      </c>
      <c r="F200" s="10"/>
      <c r="G200" s="10" t="s">
        <v>276</v>
      </c>
      <c r="H200" s="36" t="s">
        <v>218</v>
      </c>
      <c r="I200" s="34" t="s">
        <v>368</v>
      </c>
    </row>
    <row r="201" spans="1:10" ht="45">
      <c r="A201" s="35">
        <v>9</v>
      </c>
      <c r="B201" s="35"/>
      <c r="C201" s="10"/>
      <c r="D201" s="10"/>
      <c r="E201" s="10" t="s">
        <v>369</v>
      </c>
      <c r="F201" s="10"/>
      <c r="G201" s="10" t="s">
        <v>277</v>
      </c>
      <c r="H201" s="36" t="s">
        <v>221</v>
      </c>
      <c r="I201" s="34" t="s">
        <v>370</v>
      </c>
    </row>
    <row r="202" spans="1:10" ht="30">
      <c r="A202" s="35">
        <v>9</v>
      </c>
      <c r="B202" s="35"/>
      <c r="C202" s="10"/>
      <c r="D202" s="10"/>
      <c r="E202" s="10" t="s">
        <v>371</v>
      </c>
      <c r="F202" s="10"/>
      <c r="G202" s="10" t="s">
        <v>279</v>
      </c>
      <c r="H202" s="36" t="s">
        <v>223</v>
      </c>
      <c r="I202" s="34" t="s">
        <v>372</v>
      </c>
    </row>
    <row r="203" spans="1:10" ht="45">
      <c r="A203" s="35">
        <v>9</v>
      </c>
      <c r="B203" s="35"/>
      <c r="C203" s="10"/>
      <c r="D203" s="10"/>
      <c r="E203" s="10" t="s">
        <v>373</v>
      </c>
      <c r="F203" s="10"/>
      <c r="G203" s="10" t="s">
        <v>281</v>
      </c>
      <c r="H203" s="36" t="s">
        <v>225</v>
      </c>
      <c r="I203" s="34" t="s">
        <v>374</v>
      </c>
    </row>
    <row r="204" spans="1:10" ht="60">
      <c r="A204" s="35">
        <v>9</v>
      </c>
      <c r="B204" s="35"/>
      <c r="C204" s="10"/>
      <c r="D204" s="10"/>
      <c r="E204" s="10" t="s">
        <v>375</v>
      </c>
      <c r="F204" s="10"/>
      <c r="G204" s="10" t="s">
        <v>282</v>
      </c>
      <c r="H204" s="46" t="s">
        <v>227</v>
      </c>
      <c r="I204" s="34" t="s">
        <v>376</v>
      </c>
    </row>
    <row r="205" spans="1:10" ht="45">
      <c r="A205" s="35">
        <v>9</v>
      </c>
      <c r="B205" s="35"/>
      <c r="C205" s="10"/>
      <c r="D205" s="10"/>
      <c r="E205" s="10"/>
      <c r="F205" s="10"/>
      <c r="G205" s="10" t="s">
        <v>283</v>
      </c>
      <c r="H205" s="46" t="s">
        <v>230</v>
      </c>
      <c r="I205" s="34"/>
    </row>
    <row r="206" spans="1:10" ht="60">
      <c r="A206" s="35">
        <v>9</v>
      </c>
      <c r="B206" s="35"/>
      <c r="C206" s="10"/>
      <c r="D206" s="10"/>
      <c r="E206" s="10"/>
      <c r="F206" s="10"/>
      <c r="G206" s="10" t="s">
        <v>284</v>
      </c>
      <c r="H206" s="10" t="s">
        <v>232</v>
      </c>
      <c r="I206" s="34"/>
    </row>
    <row r="207" spans="1:10" ht="60">
      <c r="A207" s="35">
        <v>9</v>
      </c>
      <c r="B207" s="35"/>
      <c r="C207" s="10"/>
      <c r="D207" s="10"/>
      <c r="E207" s="10"/>
      <c r="F207" s="10"/>
      <c r="G207" s="10" t="s">
        <v>287</v>
      </c>
      <c r="H207" s="10" t="s">
        <v>238</v>
      </c>
      <c r="I207" s="34"/>
    </row>
    <row r="208" spans="1:10" ht="45">
      <c r="A208" s="35">
        <v>9</v>
      </c>
      <c r="B208" s="35"/>
      <c r="C208" s="10"/>
      <c r="D208" s="10"/>
      <c r="E208" s="10"/>
      <c r="F208" s="10"/>
      <c r="G208" s="10" t="s">
        <v>288</v>
      </c>
      <c r="H208" s="46" t="s">
        <v>244</v>
      </c>
      <c r="I208" s="34"/>
    </row>
    <row r="209" spans="1:9" ht="60">
      <c r="A209" s="35">
        <v>9</v>
      </c>
      <c r="B209" s="35"/>
      <c r="C209" s="10"/>
      <c r="D209" s="10"/>
      <c r="E209" s="10"/>
      <c r="F209" s="10"/>
      <c r="G209" s="10" t="s">
        <v>290</v>
      </c>
      <c r="H209" s="46" t="s">
        <v>246</v>
      </c>
      <c r="I209" s="34"/>
    </row>
    <row r="210" spans="1:9" ht="45">
      <c r="A210" s="35">
        <v>9</v>
      </c>
      <c r="B210" s="35"/>
      <c r="C210" s="10"/>
      <c r="D210" s="10"/>
      <c r="E210" s="10"/>
      <c r="F210" s="10"/>
      <c r="G210" s="10" t="s">
        <v>293</v>
      </c>
      <c r="H210" s="46" t="s">
        <v>248</v>
      </c>
      <c r="I210" s="34"/>
    </row>
    <row r="211" spans="1:9" ht="60">
      <c r="A211" s="35">
        <v>9</v>
      </c>
      <c r="B211" s="35"/>
      <c r="C211" s="10"/>
      <c r="D211" s="10"/>
      <c r="E211" s="10"/>
      <c r="F211" s="10"/>
      <c r="G211" s="10" t="s">
        <v>297</v>
      </c>
      <c r="H211" s="46" t="s">
        <v>250</v>
      </c>
      <c r="I211" s="34"/>
    </row>
    <row r="212" spans="1:9" ht="60">
      <c r="A212" s="35">
        <v>9</v>
      </c>
      <c r="B212" s="35"/>
      <c r="C212" s="10"/>
      <c r="D212" s="10"/>
      <c r="E212" s="10"/>
      <c r="F212" s="10"/>
      <c r="G212" s="10" t="s">
        <v>298</v>
      </c>
      <c r="H212" s="46" t="s">
        <v>252</v>
      </c>
      <c r="I212" s="34"/>
    </row>
    <row r="213" spans="1:9" ht="60">
      <c r="A213" s="35">
        <v>9</v>
      </c>
      <c r="B213" s="35"/>
      <c r="C213" s="10"/>
      <c r="D213" s="10"/>
      <c r="E213" s="10"/>
      <c r="F213" s="10"/>
      <c r="G213" s="10" t="s">
        <v>322</v>
      </c>
      <c r="H213" s="46" t="s">
        <v>254</v>
      </c>
      <c r="I213" s="34"/>
    </row>
    <row r="214" spans="1:9" ht="60">
      <c r="A214" s="35">
        <v>9</v>
      </c>
      <c r="B214" s="35"/>
      <c r="C214" s="10"/>
      <c r="D214" s="10"/>
      <c r="E214" s="10"/>
      <c r="F214" s="10"/>
      <c r="G214" s="10" t="s">
        <v>324</v>
      </c>
      <c r="H214" s="46" t="s">
        <v>256</v>
      </c>
      <c r="I214" s="34"/>
    </row>
    <row r="215" spans="1:9" ht="90">
      <c r="A215" s="35">
        <v>9</v>
      </c>
      <c r="B215" s="35"/>
      <c r="C215" s="10"/>
      <c r="D215" s="10"/>
      <c r="E215" s="10"/>
      <c r="F215" s="10"/>
      <c r="G215" s="10" t="s">
        <v>330</v>
      </c>
      <c r="H215" s="46" t="s">
        <v>258</v>
      </c>
      <c r="I215" s="34"/>
    </row>
    <row r="216" spans="1:9" ht="75">
      <c r="A216" s="35">
        <v>9</v>
      </c>
      <c r="B216" s="35"/>
      <c r="C216" s="10"/>
      <c r="D216" s="10"/>
      <c r="E216" s="10"/>
      <c r="F216" s="10"/>
      <c r="G216" s="10" t="s">
        <v>333</v>
      </c>
      <c r="H216" s="46" t="s">
        <v>260</v>
      </c>
      <c r="I216" s="34"/>
    </row>
    <row r="217" spans="1:9" ht="75">
      <c r="A217" s="35">
        <v>9</v>
      </c>
      <c r="B217" s="35"/>
      <c r="C217" s="10"/>
      <c r="D217" s="10"/>
      <c r="E217" s="10"/>
      <c r="F217" s="10"/>
      <c r="G217" s="10" t="s">
        <v>334</v>
      </c>
      <c r="H217" s="46"/>
      <c r="I217" s="34"/>
    </row>
    <row r="218" spans="1:9" ht="45">
      <c r="A218" s="35">
        <v>9</v>
      </c>
      <c r="B218" s="35"/>
      <c r="C218" s="10"/>
      <c r="D218" s="10"/>
      <c r="E218" s="10"/>
      <c r="F218" s="10"/>
      <c r="G218" s="10" t="s">
        <v>343</v>
      </c>
      <c r="H218" s="46"/>
      <c r="I218" s="34"/>
    </row>
    <row r="219" spans="1:9" ht="60">
      <c r="A219" s="35">
        <v>9</v>
      </c>
      <c r="B219" s="35"/>
      <c r="C219" s="10"/>
      <c r="D219" s="10"/>
      <c r="E219" s="10"/>
      <c r="F219" s="10"/>
      <c r="G219" s="10" t="s">
        <v>346</v>
      </c>
      <c r="H219" s="46"/>
      <c r="I219" s="34"/>
    </row>
    <row r="220" spans="1:9" ht="45">
      <c r="A220" s="35">
        <v>9</v>
      </c>
      <c r="B220" s="35"/>
      <c r="C220" s="10"/>
      <c r="D220" s="10"/>
      <c r="E220" s="10"/>
      <c r="F220" s="10"/>
      <c r="G220" s="10" t="s">
        <v>347</v>
      </c>
      <c r="H220" s="46"/>
      <c r="I220" s="34"/>
    </row>
    <row r="221" spans="1:9" ht="45">
      <c r="A221" s="35">
        <v>9</v>
      </c>
      <c r="B221" s="35"/>
      <c r="C221" s="10"/>
      <c r="D221" s="10"/>
      <c r="E221" s="10"/>
      <c r="F221" s="10"/>
      <c r="G221" s="10" t="s">
        <v>349</v>
      </c>
      <c r="H221" s="46"/>
      <c r="I221" s="34"/>
    </row>
    <row r="222" spans="1:9" ht="30">
      <c r="A222" s="35">
        <v>9</v>
      </c>
      <c r="B222" s="35"/>
      <c r="C222" s="10"/>
      <c r="D222" s="10"/>
      <c r="E222" s="10"/>
      <c r="F222" s="10"/>
      <c r="G222" s="10" t="s">
        <v>350</v>
      </c>
      <c r="H222" s="46"/>
      <c r="I222" s="34"/>
    </row>
    <row r="223" spans="1:9" ht="30">
      <c r="A223" s="35">
        <v>9</v>
      </c>
      <c r="B223" s="35"/>
      <c r="C223" s="10"/>
      <c r="D223" s="10"/>
      <c r="E223" s="10"/>
      <c r="F223" s="10"/>
      <c r="G223" s="10" t="s">
        <v>351</v>
      </c>
      <c r="H223" s="46"/>
      <c r="I223" s="34"/>
    </row>
    <row r="224" spans="1:9" ht="45">
      <c r="A224" s="35">
        <v>9</v>
      </c>
      <c r="B224" s="35"/>
      <c r="C224" s="10"/>
      <c r="D224" s="10"/>
      <c r="E224" s="10"/>
      <c r="F224" s="10"/>
      <c r="G224" s="10" t="s">
        <v>352</v>
      </c>
      <c r="H224" s="46"/>
      <c r="I224" s="34"/>
    </row>
    <row r="225" spans="1:10">
      <c r="A225" s="35">
        <v>10</v>
      </c>
      <c r="B225" s="35" t="s">
        <v>392</v>
      </c>
      <c r="C225" s="10" t="s">
        <v>390</v>
      </c>
      <c r="D225" s="35" t="s">
        <v>393</v>
      </c>
      <c r="E225" s="35"/>
      <c r="F225" s="35"/>
      <c r="G225" s="35"/>
      <c r="H225" s="35"/>
      <c r="I225" s="35"/>
      <c r="J225" s="35"/>
    </row>
    <row r="226" spans="1:10" ht="75">
      <c r="A226" s="35">
        <v>10</v>
      </c>
      <c r="B226" s="35"/>
      <c r="C226" s="10"/>
      <c r="D226" s="10"/>
      <c r="E226" s="10" t="s">
        <v>367</v>
      </c>
      <c r="F226" s="10"/>
      <c r="G226" s="10" t="s">
        <v>281</v>
      </c>
      <c r="H226" s="36" t="s">
        <v>218</v>
      </c>
      <c r="I226" s="34" t="s">
        <v>368</v>
      </c>
    </row>
    <row r="227" spans="1:10" ht="60">
      <c r="A227" s="35">
        <v>10</v>
      </c>
      <c r="B227" s="35"/>
      <c r="C227" s="10"/>
      <c r="D227" s="10"/>
      <c r="E227" s="10" t="s">
        <v>369</v>
      </c>
      <c r="F227" s="10"/>
      <c r="G227" s="10" t="s">
        <v>282</v>
      </c>
      <c r="H227" s="36" t="s">
        <v>221</v>
      </c>
      <c r="I227" s="34" t="s">
        <v>370</v>
      </c>
    </row>
    <row r="228" spans="1:10" ht="60">
      <c r="A228" s="35">
        <v>10</v>
      </c>
      <c r="B228" s="35"/>
      <c r="C228" s="10"/>
      <c r="D228" s="10"/>
      <c r="E228" s="10" t="s">
        <v>371</v>
      </c>
      <c r="F228" s="10"/>
      <c r="G228" s="10" t="s">
        <v>284</v>
      </c>
      <c r="H228" s="36" t="s">
        <v>223</v>
      </c>
      <c r="I228" s="34" t="s">
        <v>372</v>
      </c>
    </row>
    <row r="229" spans="1:10" ht="45">
      <c r="A229" s="35">
        <v>10</v>
      </c>
      <c r="B229" s="35"/>
      <c r="C229" s="10"/>
      <c r="D229" s="10"/>
      <c r="E229" s="10" t="s">
        <v>373</v>
      </c>
      <c r="F229" s="10"/>
      <c r="G229" s="10" t="s">
        <v>288</v>
      </c>
      <c r="H229" s="36" t="s">
        <v>225</v>
      </c>
      <c r="I229" s="34" t="s">
        <v>374</v>
      </c>
    </row>
    <row r="230" spans="1:10" ht="60">
      <c r="A230" s="35">
        <v>10</v>
      </c>
      <c r="B230" s="35"/>
      <c r="C230" s="10"/>
      <c r="D230" s="10"/>
      <c r="E230" s="10" t="s">
        <v>375</v>
      </c>
      <c r="F230" s="10"/>
      <c r="G230" s="10" t="s">
        <v>290</v>
      </c>
      <c r="H230" s="46" t="s">
        <v>227</v>
      </c>
      <c r="I230" s="34" t="s">
        <v>376</v>
      </c>
    </row>
    <row r="231" spans="1:10" ht="45">
      <c r="A231" s="35">
        <v>10</v>
      </c>
      <c r="B231" s="35"/>
      <c r="C231" s="10"/>
      <c r="D231" s="10"/>
      <c r="E231" s="10"/>
      <c r="F231" s="10"/>
      <c r="G231" s="10" t="s">
        <v>295</v>
      </c>
      <c r="H231" s="46" t="s">
        <v>230</v>
      </c>
      <c r="I231" s="34"/>
    </row>
    <row r="232" spans="1:10" ht="45">
      <c r="A232" s="35">
        <v>10</v>
      </c>
      <c r="B232" s="35"/>
      <c r="C232" s="10"/>
      <c r="D232" s="10"/>
      <c r="E232" s="10"/>
      <c r="F232" s="10"/>
      <c r="G232" s="10" t="s">
        <v>298</v>
      </c>
      <c r="H232" s="10" t="s">
        <v>232</v>
      </c>
      <c r="I232" s="34"/>
    </row>
    <row r="233" spans="1:10" ht="60">
      <c r="A233" s="35">
        <v>10</v>
      </c>
      <c r="B233" s="35"/>
      <c r="C233" s="10"/>
      <c r="D233" s="10"/>
      <c r="E233" s="10"/>
      <c r="F233" s="10"/>
      <c r="G233" s="10" t="s">
        <v>302</v>
      </c>
      <c r="H233" s="46" t="s">
        <v>238</v>
      </c>
      <c r="I233" s="34"/>
    </row>
    <row r="234" spans="1:10" ht="60">
      <c r="A234" s="35">
        <v>10</v>
      </c>
      <c r="B234" s="35"/>
      <c r="C234" s="10"/>
      <c r="D234" s="10"/>
      <c r="E234" s="10"/>
      <c r="F234" s="10"/>
      <c r="G234" s="10" t="s">
        <v>322</v>
      </c>
      <c r="H234" s="46" t="s">
        <v>244</v>
      </c>
      <c r="I234" s="34"/>
    </row>
    <row r="235" spans="1:10" ht="60">
      <c r="A235" s="35">
        <v>10</v>
      </c>
      <c r="B235" s="35"/>
      <c r="C235" s="10"/>
      <c r="D235" s="10"/>
      <c r="E235" s="10"/>
      <c r="F235" s="10"/>
      <c r="G235" s="10" t="s">
        <v>324</v>
      </c>
      <c r="H235" s="46" t="s">
        <v>246</v>
      </c>
      <c r="I235" s="34"/>
    </row>
    <row r="236" spans="1:10" ht="75">
      <c r="A236" s="35">
        <v>10</v>
      </c>
      <c r="B236" s="35"/>
      <c r="C236" s="10"/>
      <c r="D236" s="10"/>
      <c r="E236" s="10"/>
      <c r="F236" s="10"/>
      <c r="G236" s="10" t="s">
        <v>330</v>
      </c>
      <c r="H236" s="46" t="s">
        <v>248</v>
      </c>
      <c r="I236" s="34"/>
    </row>
    <row r="237" spans="1:10" ht="75">
      <c r="A237" s="35">
        <v>10</v>
      </c>
      <c r="B237" s="35"/>
      <c r="C237" s="10"/>
      <c r="D237" s="10"/>
      <c r="E237" s="10"/>
      <c r="F237" s="10"/>
      <c r="G237" s="10" t="s">
        <v>334</v>
      </c>
      <c r="H237" s="46" t="s">
        <v>250</v>
      </c>
      <c r="I237" s="34"/>
    </row>
    <row r="238" spans="1:10" ht="60">
      <c r="A238" s="35">
        <v>10</v>
      </c>
      <c r="B238" s="35"/>
      <c r="C238" s="10"/>
      <c r="D238" s="10"/>
      <c r="E238" s="10"/>
      <c r="F238" s="10"/>
      <c r="G238" s="10" t="s">
        <v>346</v>
      </c>
      <c r="H238" s="46" t="s">
        <v>252</v>
      </c>
      <c r="I238" s="34"/>
    </row>
    <row r="239" spans="1:10" ht="45">
      <c r="A239" s="35">
        <v>10</v>
      </c>
      <c r="B239" s="35"/>
      <c r="C239" s="10"/>
      <c r="D239" s="10"/>
      <c r="E239" s="10"/>
      <c r="F239" s="10"/>
      <c r="G239" s="10" t="s">
        <v>347</v>
      </c>
      <c r="H239" s="46" t="s">
        <v>254</v>
      </c>
      <c r="I239" s="34"/>
    </row>
    <row r="240" spans="1:10" ht="60">
      <c r="A240" s="35">
        <v>10</v>
      </c>
      <c r="B240" s="35"/>
      <c r="C240" s="10"/>
      <c r="D240" s="10"/>
      <c r="E240" s="10"/>
      <c r="F240" s="10"/>
      <c r="G240" s="10" t="s">
        <v>349</v>
      </c>
      <c r="H240" s="46" t="s">
        <v>256</v>
      </c>
      <c r="I240" s="34"/>
    </row>
    <row r="241" spans="1:10" ht="90">
      <c r="A241" s="35">
        <v>10</v>
      </c>
      <c r="B241" s="35"/>
      <c r="C241" s="10"/>
      <c r="D241" s="10"/>
      <c r="E241" s="10"/>
      <c r="F241" s="10"/>
      <c r="G241" s="10" t="s">
        <v>350</v>
      </c>
      <c r="H241" s="46" t="s">
        <v>258</v>
      </c>
      <c r="I241" s="34"/>
    </row>
    <row r="242" spans="1:10" ht="75">
      <c r="A242" s="35">
        <v>10</v>
      </c>
      <c r="B242" s="35"/>
      <c r="C242" s="10"/>
      <c r="D242" s="10"/>
      <c r="E242" s="10"/>
      <c r="F242" s="10"/>
      <c r="G242" s="10" t="s">
        <v>351</v>
      </c>
      <c r="H242" s="46" t="s">
        <v>260</v>
      </c>
      <c r="I242" s="34"/>
    </row>
    <row r="243" spans="1:10" ht="45">
      <c r="A243" s="35">
        <v>10</v>
      </c>
      <c r="B243" s="35"/>
      <c r="C243" s="10"/>
      <c r="D243" s="10"/>
      <c r="E243" s="10"/>
      <c r="F243" s="10"/>
      <c r="G243" s="10" t="s">
        <v>352</v>
      </c>
      <c r="H243" s="46"/>
      <c r="I243" s="34"/>
    </row>
    <row r="244" spans="1:10">
      <c r="A244" s="35">
        <v>11</v>
      </c>
      <c r="B244" s="35" t="s">
        <v>394</v>
      </c>
      <c r="C244" s="35" t="s">
        <v>393</v>
      </c>
      <c r="D244" s="35" t="s">
        <v>393</v>
      </c>
      <c r="E244" s="35">
        <v>11</v>
      </c>
      <c r="F244" s="35">
        <v>11</v>
      </c>
      <c r="G244" s="35">
        <v>11</v>
      </c>
      <c r="H244" s="35">
        <v>11</v>
      </c>
      <c r="I244" s="35">
        <v>11</v>
      </c>
      <c r="J244" s="35">
        <v>11</v>
      </c>
    </row>
    <row r="245" spans="1:10" ht="75">
      <c r="A245" s="35">
        <v>11</v>
      </c>
      <c r="B245" s="35"/>
      <c r="C245" s="10"/>
      <c r="D245" s="10"/>
      <c r="E245" s="10" t="s">
        <v>367</v>
      </c>
      <c r="F245" s="10"/>
      <c r="G245" s="10" t="s">
        <v>274</v>
      </c>
      <c r="H245" s="36" t="s">
        <v>218</v>
      </c>
      <c r="I245" s="34" t="s">
        <v>368</v>
      </c>
    </row>
    <row r="246" spans="1:10" ht="60">
      <c r="A246" s="35">
        <v>11</v>
      </c>
      <c r="B246" s="35"/>
      <c r="C246" s="10"/>
      <c r="D246" s="10"/>
      <c r="E246" s="10" t="s">
        <v>369</v>
      </c>
      <c r="F246" s="10"/>
      <c r="G246" s="10" t="s">
        <v>282</v>
      </c>
      <c r="H246" s="36" t="s">
        <v>221</v>
      </c>
      <c r="I246" s="34" t="s">
        <v>370</v>
      </c>
    </row>
    <row r="247" spans="1:10" ht="45">
      <c r="A247" s="35">
        <v>11</v>
      </c>
      <c r="B247" s="35"/>
      <c r="C247" s="10"/>
      <c r="D247" s="10"/>
      <c r="E247" s="10" t="s">
        <v>371</v>
      </c>
      <c r="F247" s="10"/>
      <c r="G247" s="10" t="s">
        <v>283</v>
      </c>
      <c r="H247" s="36" t="s">
        <v>223</v>
      </c>
      <c r="I247" s="34" t="s">
        <v>372</v>
      </c>
    </row>
    <row r="248" spans="1:10" ht="60">
      <c r="A248" s="35">
        <v>11</v>
      </c>
      <c r="B248" s="35"/>
      <c r="C248" s="10"/>
      <c r="D248" s="10"/>
      <c r="E248" s="10" t="s">
        <v>373</v>
      </c>
      <c r="F248" s="10"/>
      <c r="G248" s="10" t="s">
        <v>284</v>
      </c>
      <c r="H248" s="36" t="s">
        <v>225</v>
      </c>
      <c r="I248" s="34" t="s">
        <v>374</v>
      </c>
    </row>
    <row r="249" spans="1:10" ht="45">
      <c r="A249" s="35">
        <v>11</v>
      </c>
      <c r="B249" s="35"/>
      <c r="C249" s="10"/>
      <c r="D249" s="10"/>
      <c r="E249" s="10" t="s">
        <v>375</v>
      </c>
      <c r="F249" s="10"/>
      <c r="G249" s="10" t="s">
        <v>286</v>
      </c>
      <c r="H249" s="46" t="s">
        <v>227</v>
      </c>
      <c r="I249" s="34" t="s">
        <v>376</v>
      </c>
    </row>
    <row r="250" spans="1:10" ht="45">
      <c r="A250" s="35">
        <v>11</v>
      </c>
      <c r="B250" s="35"/>
      <c r="C250" s="10"/>
      <c r="D250" s="10"/>
      <c r="E250" s="10"/>
      <c r="F250" s="10"/>
      <c r="G250" s="10" t="s">
        <v>288</v>
      </c>
      <c r="H250" s="46" t="s">
        <v>230</v>
      </c>
      <c r="I250" s="34"/>
    </row>
    <row r="251" spans="1:10" ht="45">
      <c r="A251" s="35">
        <v>11</v>
      </c>
      <c r="B251" s="35"/>
      <c r="C251" s="10"/>
      <c r="D251" s="10"/>
      <c r="E251" s="10"/>
      <c r="F251" s="10"/>
      <c r="G251" s="10" t="s">
        <v>293</v>
      </c>
      <c r="H251" s="10" t="s">
        <v>232</v>
      </c>
      <c r="I251" s="34"/>
    </row>
    <row r="252" spans="1:10" ht="60">
      <c r="A252" s="35">
        <v>11</v>
      </c>
      <c r="B252" s="35"/>
      <c r="C252" s="10"/>
      <c r="D252" s="10"/>
      <c r="E252" s="10"/>
      <c r="F252" s="10"/>
      <c r="G252" s="10" t="s">
        <v>294</v>
      </c>
      <c r="H252" s="46" t="s">
        <v>238</v>
      </c>
      <c r="I252" s="34"/>
    </row>
    <row r="253" spans="1:10" ht="60">
      <c r="A253" s="35">
        <v>11</v>
      </c>
      <c r="B253" s="35"/>
      <c r="C253" s="10"/>
      <c r="D253" s="10"/>
      <c r="E253" s="10"/>
      <c r="F253" s="10"/>
      <c r="G253" s="10" t="s">
        <v>297</v>
      </c>
      <c r="H253" s="46" t="s">
        <v>244</v>
      </c>
      <c r="I253" s="34"/>
    </row>
    <row r="254" spans="1:10" ht="45">
      <c r="A254" s="35">
        <v>11</v>
      </c>
      <c r="B254" s="35"/>
      <c r="C254" s="10"/>
      <c r="D254" s="10"/>
      <c r="E254" s="10"/>
      <c r="F254" s="10"/>
      <c r="G254" s="10" t="s">
        <v>298</v>
      </c>
      <c r="H254" s="46" t="s">
        <v>246</v>
      </c>
      <c r="I254" s="34"/>
    </row>
    <row r="255" spans="1:10" ht="75">
      <c r="A255" s="35">
        <v>11</v>
      </c>
      <c r="B255" s="35"/>
      <c r="C255" s="10"/>
      <c r="D255" s="10"/>
      <c r="E255" s="10"/>
      <c r="F255" s="10"/>
      <c r="G255" s="10" t="s">
        <v>300</v>
      </c>
      <c r="H255" s="46" t="s">
        <v>248</v>
      </c>
      <c r="I255" s="34"/>
    </row>
    <row r="256" spans="1:10" ht="60">
      <c r="A256" s="35">
        <v>11</v>
      </c>
      <c r="B256" s="35"/>
      <c r="C256" s="10"/>
      <c r="D256" s="10"/>
      <c r="E256" s="10"/>
      <c r="F256" s="10"/>
      <c r="G256" s="10" t="s">
        <v>301</v>
      </c>
      <c r="H256" s="46" t="s">
        <v>250</v>
      </c>
      <c r="I256" s="34"/>
    </row>
    <row r="257" spans="1:10" ht="60">
      <c r="A257" s="35">
        <v>11</v>
      </c>
      <c r="B257" s="35"/>
      <c r="C257" s="10"/>
      <c r="D257" s="10"/>
      <c r="E257" s="10"/>
      <c r="F257" s="10"/>
      <c r="G257" s="10" t="s">
        <v>302</v>
      </c>
      <c r="H257" s="46" t="s">
        <v>252</v>
      </c>
      <c r="I257" s="34"/>
    </row>
    <row r="258" spans="1:10" ht="60">
      <c r="A258" s="35">
        <v>11</v>
      </c>
      <c r="B258" s="35"/>
      <c r="C258" s="10"/>
      <c r="D258" s="10"/>
      <c r="E258" s="10"/>
      <c r="F258" s="10"/>
      <c r="G258" s="10" t="s">
        <v>322</v>
      </c>
      <c r="H258" s="46" t="s">
        <v>254</v>
      </c>
      <c r="I258" s="34"/>
    </row>
    <row r="259" spans="1:10" ht="60">
      <c r="A259" s="35">
        <v>10</v>
      </c>
      <c r="B259" s="35"/>
      <c r="C259" s="10"/>
      <c r="D259" s="10"/>
      <c r="E259" s="10"/>
      <c r="F259" s="10"/>
      <c r="G259" s="10" t="s">
        <v>324</v>
      </c>
      <c r="H259" s="46" t="s">
        <v>256</v>
      </c>
      <c r="I259" s="34"/>
    </row>
    <row r="260" spans="1:10" ht="90">
      <c r="A260" s="35">
        <v>10</v>
      </c>
      <c r="B260" s="35"/>
      <c r="C260" s="10"/>
      <c r="D260" s="10"/>
      <c r="E260" s="10"/>
      <c r="F260" s="10"/>
      <c r="G260" s="10" t="s">
        <v>326</v>
      </c>
      <c r="H260" s="46" t="s">
        <v>258</v>
      </c>
      <c r="I260" s="34"/>
    </row>
    <row r="261" spans="1:10" ht="75">
      <c r="A261" s="35">
        <v>10</v>
      </c>
      <c r="B261" s="35"/>
      <c r="C261" s="10"/>
      <c r="D261" s="10"/>
      <c r="E261" s="10"/>
      <c r="F261" s="10"/>
      <c r="G261" s="10" t="s">
        <v>327</v>
      </c>
      <c r="H261" s="46" t="s">
        <v>260</v>
      </c>
      <c r="I261" s="34"/>
    </row>
    <row r="262" spans="1:10" ht="30">
      <c r="A262" s="35">
        <v>10</v>
      </c>
      <c r="B262" s="35"/>
      <c r="C262" s="10"/>
      <c r="D262" s="10"/>
      <c r="E262" s="10"/>
      <c r="F262" s="10"/>
      <c r="G262" s="10" t="s">
        <v>328</v>
      </c>
      <c r="H262" s="46"/>
      <c r="I262" s="34"/>
    </row>
    <row r="263" spans="1:10" ht="75">
      <c r="A263" s="35">
        <v>10</v>
      </c>
      <c r="B263" s="35"/>
      <c r="C263" s="10"/>
      <c r="D263" s="10"/>
      <c r="E263" s="10"/>
      <c r="F263" s="10"/>
      <c r="G263" s="10" t="s">
        <v>330</v>
      </c>
      <c r="H263" s="46"/>
      <c r="I263" s="34"/>
    </row>
    <row r="264" spans="1:10" ht="75">
      <c r="A264" s="35">
        <v>10</v>
      </c>
      <c r="B264" s="35"/>
      <c r="C264" s="10"/>
      <c r="D264" s="10"/>
      <c r="E264" s="10"/>
      <c r="F264" s="10"/>
      <c r="G264" s="10" t="s">
        <v>334</v>
      </c>
      <c r="H264" s="46"/>
      <c r="I264" s="34"/>
    </row>
    <row r="265" spans="1:10" ht="60">
      <c r="A265" s="35">
        <v>10</v>
      </c>
      <c r="B265" s="35"/>
      <c r="C265" s="10"/>
      <c r="D265" s="10"/>
      <c r="E265" s="10"/>
      <c r="F265" s="10"/>
      <c r="G265" s="10" t="s">
        <v>346</v>
      </c>
      <c r="H265" s="46"/>
      <c r="I265" s="34"/>
    </row>
    <row r="266" spans="1:10" ht="45">
      <c r="A266" s="35">
        <v>10</v>
      </c>
      <c r="B266" s="35"/>
      <c r="C266" s="10"/>
      <c r="D266" s="10"/>
      <c r="E266" s="10"/>
      <c r="F266" s="10"/>
      <c r="G266" s="10" t="s">
        <v>347</v>
      </c>
      <c r="H266" s="46"/>
      <c r="I266" s="34"/>
    </row>
    <row r="267" spans="1:10" ht="45">
      <c r="A267" s="35">
        <v>10</v>
      </c>
      <c r="B267" s="35"/>
      <c r="C267" s="10"/>
      <c r="D267" s="10"/>
      <c r="E267" s="10"/>
      <c r="F267" s="10"/>
      <c r="G267" s="10" t="s">
        <v>349</v>
      </c>
      <c r="H267" s="46"/>
      <c r="I267" s="34"/>
    </row>
    <row r="268" spans="1:10" ht="30">
      <c r="A268" s="35">
        <v>10</v>
      </c>
      <c r="B268" s="35"/>
      <c r="C268" s="10"/>
      <c r="D268" s="10"/>
      <c r="E268" s="10"/>
      <c r="F268" s="10"/>
      <c r="G268" s="10" t="s">
        <v>350</v>
      </c>
      <c r="H268" s="46"/>
      <c r="I268" s="34"/>
    </row>
    <row r="269" spans="1:10" ht="30">
      <c r="A269" s="35">
        <v>10</v>
      </c>
      <c r="B269" s="35"/>
      <c r="C269" s="10"/>
      <c r="D269" s="10"/>
      <c r="E269" s="10"/>
      <c r="F269" s="10"/>
      <c r="G269" s="10" t="s">
        <v>351</v>
      </c>
      <c r="H269" s="46"/>
      <c r="I269" s="34"/>
    </row>
    <row r="270" spans="1:10" ht="45">
      <c r="A270" s="35">
        <v>11</v>
      </c>
      <c r="B270" s="35"/>
      <c r="C270" s="10"/>
      <c r="D270" s="10"/>
      <c r="E270" s="10"/>
      <c r="F270" s="10"/>
      <c r="G270" s="10" t="s">
        <v>352</v>
      </c>
      <c r="H270" s="46"/>
      <c r="I270" s="34"/>
    </row>
    <row r="271" spans="1:10">
      <c r="A271" s="35">
        <v>12</v>
      </c>
      <c r="B271" s="35" t="s">
        <v>395</v>
      </c>
      <c r="C271" s="10" t="s">
        <v>396</v>
      </c>
      <c r="D271" s="10" t="s">
        <v>396</v>
      </c>
      <c r="E271" s="10"/>
      <c r="F271" s="10"/>
      <c r="G271" s="10"/>
      <c r="H271" s="46"/>
      <c r="I271" s="34"/>
    </row>
    <row r="272" spans="1:10" ht="165">
      <c r="A272" s="35">
        <v>12</v>
      </c>
      <c r="B272" s="35"/>
      <c r="C272" s="10"/>
      <c r="D272" s="10"/>
      <c r="E272" s="10" t="s">
        <v>367</v>
      </c>
      <c r="F272" s="10"/>
      <c r="G272" s="10" t="s">
        <v>274</v>
      </c>
      <c r="H272" s="36" t="s">
        <v>218</v>
      </c>
      <c r="I272" s="34" t="s">
        <v>368</v>
      </c>
      <c r="J272" s="36" t="s">
        <v>218</v>
      </c>
    </row>
    <row r="273" spans="1:10" ht="120">
      <c r="A273" s="35">
        <v>12</v>
      </c>
      <c r="B273" s="35"/>
      <c r="C273" s="10"/>
      <c r="D273" s="10"/>
      <c r="E273" s="10" t="s">
        <v>369</v>
      </c>
      <c r="F273" s="10"/>
      <c r="G273" s="10" t="s">
        <v>276</v>
      </c>
      <c r="H273" s="36" t="s">
        <v>221</v>
      </c>
      <c r="I273" s="34" t="s">
        <v>370</v>
      </c>
      <c r="J273" s="36" t="s">
        <v>221</v>
      </c>
    </row>
    <row r="274" spans="1:10" ht="75">
      <c r="A274" s="35">
        <v>12</v>
      </c>
      <c r="B274" s="35"/>
      <c r="C274" s="10"/>
      <c r="D274" s="10"/>
      <c r="E274" s="10" t="s">
        <v>371</v>
      </c>
      <c r="F274" s="10"/>
      <c r="G274" s="10" t="s">
        <v>282</v>
      </c>
      <c r="H274" s="36" t="s">
        <v>223</v>
      </c>
      <c r="I274" s="34" t="s">
        <v>372</v>
      </c>
      <c r="J274" s="36" t="s">
        <v>223</v>
      </c>
    </row>
    <row r="275" spans="1:10" ht="75">
      <c r="A275" s="35">
        <v>12</v>
      </c>
      <c r="B275" s="35"/>
      <c r="C275" s="10"/>
      <c r="D275" s="10"/>
      <c r="E275" s="10" t="s">
        <v>373</v>
      </c>
      <c r="F275" s="10"/>
      <c r="G275" s="10" t="s">
        <v>284</v>
      </c>
      <c r="H275" s="36" t="s">
        <v>225</v>
      </c>
      <c r="I275" s="34" t="s">
        <v>374</v>
      </c>
      <c r="J275" s="46" t="s">
        <v>225</v>
      </c>
    </row>
    <row r="276" spans="1:10" ht="90">
      <c r="A276" s="35">
        <v>12</v>
      </c>
      <c r="B276" s="35"/>
      <c r="C276" s="10"/>
      <c r="D276" s="10"/>
      <c r="E276" s="10" t="s">
        <v>375</v>
      </c>
      <c r="F276" s="10"/>
      <c r="G276" s="10" t="s">
        <v>287</v>
      </c>
      <c r="H276" s="46" t="s">
        <v>227</v>
      </c>
      <c r="I276" s="34" t="s">
        <v>376</v>
      </c>
      <c r="J276" s="46" t="s">
        <v>227</v>
      </c>
    </row>
    <row r="277" spans="1:10" ht="105">
      <c r="A277" s="35">
        <v>12</v>
      </c>
      <c r="B277" s="35"/>
      <c r="C277" s="10"/>
      <c r="D277" s="10"/>
      <c r="E277" s="10"/>
      <c r="F277" s="10"/>
      <c r="G277" s="10" t="s">
        <v>288</v>
      </c>
      <c r="H277" s="46" t="s">
        <v>230</v>
      </c>
      <c r="I277" s="34"/>
      <c r="J277" s="46" t="s">
        <v>230</v>
      </c>
    </row>
    <row r="278" spans="1:10" ht="75">
      <c r="A278" s="35">
        <v>12</v>
      </c>
      <c r="B278" s="35"/>
      <c r="C278" s="10"/>
      <c r="D278" s="10"/>
      <c r="E278" s="10"/>
      <c r="F278" s="10"/>
      <c r="G278" s="10" t="s">
        <v>293</v>
      </c>
      <c r="H278" s="10" t="s">
        <v>232</v>
      </c>
      <c r="I278" s="34"/>
      <c r="J278" s="46" t="s">
        <v>232</v>
      </c>
    </row>
    <row r="279" spans="1:10" ht="150">
      <c r="A279" s="35">
        <v>12</v>
      </c>
      <c r="B279" s="35"/>
      <c r="C279" s="10"/>
      <c r="D279" s="10"/>
      <c r="E279" s="10"/>
      <c r="F279" s="10"/>
      <c r="G279" s="10" t="s">
        <v>294</v>
      </c>
      <c r="H279" s="46" t="s">
        <v>238</v>
      </c>
      <c r="I279" s="34"/>
      <c r="J279" s="46" t="s">
        <v>238</v>
      </c>
    </row>
    <row r="280" spans="1:10" ht="150">
      <c r="A280" s="35">
        <v>12</v>
      </c>
      <c r="B280" s="35"/>
      <c r="C280" s="10"/>
      <c r="D280" s="10"/>
      <c r="E280" s="10"/>
      <c r="F280" s="10"/>
      <c r="G280" s="10" t="s">
        <v>297</v>
      </c>
      <c r="H280" s="46" t="s">
        <v>244</v>
      </c>
      <c r="I280" s="34"/>
      <c r="J280" s="46" t="s">
        <v>250</v>
      </c>
    </row>
    <row r="281" spans="1:10" ht="150">
      <c r="A281" s="35">
        <v>12</v>
      </c>
      <c r="B281" s="35"/>
      <c r="C281" s="10"/>
      <c r="D281" s="10"/>
      <c r="E281" s="10"/>
      <c r="F281" s="10"/>
      <c r="G281" s="10" t="s">
        <v>298</v>
      </c>
      <c r="H281" s="46" t="s">
        <v>246</v>
      </c>
      <c r="I281" s="34"/>
      <c r="J281" s="46" t="s">
        <v>252</v>
      </c>
    </row>
    <row r="282" spans="1:10" ht="120">
      <c r="A282" s="35">
        <v>12</v>
      </c>
      <c r="B282" s="35"/>
      <c r="C282" s="10"/>
      <c r="D282" s="10"/>
      <c r="E282" s="10"/>
      <c r="F282" s="10"/>
      <c r="G282" s="10" t="s">
        <v>301</v>
      </c>
      <c r="H282" s="46" t="s">
        <v>248</v>
      </c>
      <c r="I282" s="34"/>
      <c r="J282" s="46" t="s">
        <v>254</v>
      </c>
    </row>
    <row r="283" spans="1:10" ht="120">
      <c r="A283" s="35">
        <v>12</v>
      </c>
      <c r="B283" s="35"/>
      <c r="C283" s="10"/>
      <c r="D283" s="10"/>
      <c r="E283" s="10"/>
      <c r="F283" s="10"/>
      <c r="G283" s="10" t="s">
        <v>302</v>
      </c>
      <c r="H283" s="46" t="s">
        <v>250</v>
      </c>
      <c r="I283" s="34"/>
      <c r="J283" s="46" t="s">
        <v>256</v>
      </c>
    </row>
    <row r="284" spans="1:10" ht="180">
      <c r="A284" s="35">
        <v>12</v>
      </c>
      <c r="B284" s="35"/>
      <c r="C284" s="10"/>
      <c r="D284" s="10"/>
      <c r="E284" s="10"/>
      <c r="F284" s="10"/>
      <c r="G284" s="10" t="s">
        <v>322</v>
      </c>
      <c r="H284" s="46" t="s">
        <v>252</v>
      </c>
      <c r="I284" s="34"/>
      <c r="J284" s="46" t="s">
        <v>258</v>
      </c>
    </row>
    <row r="285" spans="1:10" ht="180">
      <c r="A285" s="35">
        <v>12</v>
      </c>
      <c r="B285" s="35"/>
      <c r="C285" s="10"/>
      <c r="D285" s="10"/>
      <c r="E285" s="10"/>
      <c r="F285" s="10"/>
      <c r="G285" s="10" t="s">
        <v>324</v>
      </c>
      <c r="H285" s="46" t="s">
        <v>254</v>
      </c>
      <c r="I285" s="34"/>
      <c r="J285" s="46" t="s">
        <v>260</v>
      </c>
    </row>
    <row r="286" spans="1:10" ht="60">
      <c r="A286" s="35">
        <v>12</v>
      </c>
      <c r="B286" s="35"/>
      <c r="C286" s="10"/>
      <c r="D286" s="10"/>
      <c r="E286" s="10"/>
      <c r="F286" s="10"/>
      <c r="G286" s="10" t="s">
        <v>326</v>
      </c>
      <c r="H286" s="46" t="s">
        <v>256</v>
      </c>
      <c r="I286" s="34"/>
    </row>
    <row r="287" spans="1:10" ht="90">
      <c r="A287" s="35">
        <v>12</v>
      </c>
      <c r="B287" s="35"/>
      <c r="C287" s="10"/>
      <c r="D287" s="10"/>
      <c r="E287" s="10"/>
      <c r="F287" s="10"/>
      <c r="G287" s="10" t="s">
        <v>327</v>
      </c>
      <c r="H287" s="46" t="s">
        <v>258</v>
      </c>
      <c r="I287" s="34"/>
    </row>
    <row r="288" spans="1:10" ht="75">
      <c r="A288" s="35">
        <v>12</v>
      </c>
      <c r="B288" s="35"/>
      <c r="C288" s="10"/>
      <c r="D288" s="10"/>
      <c r="E288" s="10"/>
      <c r="F288" s="10"/>
      <c r="G288" s="10" t="s">
        <v>328</v>
      </c>
      <c r="H288" s="46" t="s">
        <v>260</v>
      </c>
      <c r="I288" s="34"/>
    </row>
    <row r="289" spans="1:9" ht="75">
      <c r="A289" s="35">
        <v>12</v>
      </c>
      <c r="B289" s="35"/>
      <c r="C289" s="10"/>
      <c r="D289" s="10"/>
      <c r="E289" s="10"/>
      <c r="F289" s="10"/>
      <c r="G289" s="10" t="s">
        <v>330</v>
      </c>
      <c r="H289" s="46"/>
      <c r="I289" s="34"/>
    </row>
    <row r="290" spans="1:9" ht="75">
      <c r="A290" s="35">
        <v>12</v>
      </c>
      <c r="B290" s="35"/>
      <c r="C290" s="10"/>
      <c r="D290" s="10"/>
      <c r="E290" s="10"/>
      <c r="F290" s="10"/>
      <c r="G290" s="10" t="s">
        <v>334</v>
      </c>
      <c r="H290" s="46"/>
      <c r="I290" s="34"/>
    </row>
    <row r="291" spans="1:9" ht="45">
      <c r="A291" s="35">
        <v>12</v>
      </c>
      <c r="B291" s="35"/>
      <c r="C291" s="10"/>
      <c r="D291" s="10"/>
      <c r="E291" s="10"/>
      <c r="F291" s="10"/>
      <c r="G291" s="10" t="s">
        <v>343</v>
      </c>
      <c r="H291" s="46"/>
      <c r="I291" s="34"/>
    </row>
    <row r="292" spans="1:9" ht="60">
      <c r="A292" s="35">
        <v>12</v>
      </c>
      <c r="B292" s="35"/>
      <c r="C292" s="10"/>
      <c r="D292" s="10"/>
      <c r="E292" s="10"/>
      <c r="F292" s="10"/>
      <c r="G292" s="10" t="s">
        <v>346</v>
      </c>
      <c r="H292" s="46"/>
      <c r="I292" s="34"/>
    </row>
    <row r="293" spans="1:9" ht="45">
      <c r="A293" s="35">
        <v>12</v>
      </c>
      <c r="B293" s="35"/>
      <c r="C293" s="10"/>
      <c r="D293" s="10"/>
      <c r="E293" s="10"/>
      <c r="F293" s="10"/>
      <c r="G293" s="10" t="s">
        <v>347</v>
      </c>
      <c r="H293" s="46"/>
      <c r="I293" s="34"/>
    </row>
    <row r="294" spans="1:9" ht="45">
      <c r="A294" s="35">
        <v>12</v>
      </c>
      <c r="B294" s="35"/>
      <c r="C294" s="10"/>
      <c r="D294" s="10"/>
      <c r="E294" s="10"/>
      <c r="F294" s="10"/>
      <c r="G294" s="10" t="s">
        <v>349</v>
      </c>
      <c r="H294" s="46"/>
      <c r="I294" s="34"/>
    </row>
    <row r="295" spans="1:9" ht="30">
      <c r="A295" s="35">
        <v>12</v>
      </c>
      <c r="B295" s="35"/>
      <c r="C295" s="10"/>
      <c r="D295" s="10"/>
      <c r="E295" s="10"/>
      <c r="F295" s="10"/>
      <c r="G295" s="10" t="s">
        <v>350</v>
      </c>
      <c r="H295" s="46"/>
      <c r="I295" s="34"/>
    </row>
    <row r="296" spans="1:9" ht="30">
      <c r="A296" s="35">
        <v>12</v>
      </c>
      <c r="B296" s="35"/>
      <c r="C296" s="10"/>
      <c r="D296" s="10"/>
      <c r="E296" s="10"/>
      <c r="F296" s="10"/>
      <c r="G296" s="10" t="s">
        <v>351</v>
      </c>
      <c r="H296" s="46"/>
      <c r="I296" s="34"/>
    </row>
    <row r="297" spans="1:9" ht="45">
      <c r="A297" s="35">
        <v>12</v>
      </c>
      <c r="B297" s="35"/>
      <c r="C297" s="10"/>
      <c r="D297" s="10"/>
      <c r="E297" s="10"/>
      <c r="F297" s="10"/>
      <c r="G297" s="10" t="s">
        <v>352</v>
      </c>
      <c r="H297" s="46"/>
      <c r="I297" s="34"/>
    </row>
  </sheetData>
  <phoneticPr fontId="9" type="noConversion"/>
  <conditionalFormatting sqref="A2:J3 A4:H4 J4:J7 A5:G19 I8:J19 A20:J29 A30:D34 F30:G34 J30:J34 A35:G46 I35:J46 A47:J51 A52:D56 F52:G56 J52:J56 A57:G65 I57:J66 A66:F66 A67:J67 A68:D72 F68:G72 J68:J72 A73:G84 I73:J84 A85:J85 A86:G90 I86:J90 A91:J92 A93:D97 F93:G97 J93:J97 A98:G109 I98:J109 A110:J116 A117:D118 F117:G121 J117:J121 B119:D121 A119:A135 B122:G133 I122:J133 B134:J135 A136:J136 A137:D138 E137:G140 J137:J140 B139:D140 A139:A157 B141:G153 I141:J153 B154:J157 A158:J166 A167:G183 I173:I183 A184:J199 A200:D204 F200:G204 J200:J204 A205:G216 I205:J216 A217:J225 A226:B226 D226 F226:G230 A227:D227 B228:D230 A228:A243 I231:I239 B231:G242 I240:J242 B243:J243 A244:J244 A245:D249 F245:G249 J245:J249 A250:G261 I250:J261 A262:J271 A272:D276 F272:G276 I277:I285 A277:G288 I286:J288 A289:J297">
    <cfRule type="expression" dxfId="153" priority="119">
      <formula>$B2&gt;0</formula>
    </cfRule>
  </conditionalFormatting>
  <conditionalFormatting sqref="C225">
    <cfRule type="expression" dxfId="152" priority="159">
      <formula>$B226&gt;0</formula>
    </cfRule>
  </conditionalFormatting>
  <conditionalFormatting sqref="E30:E34">
    <cfRule type="expression" dxfId="151" priority="94">
      <formula>$B30&gt;0</formula>
    </cfRule>
  </conditionalFormatting>
  <conditionalFormatting sqref="E52:E56">
    <cfRule type="expression" dxfId="150" priority="93">
      <formula>$B52&gt;0</formula>
    </cfRule>
  </conditionalFormatting>
  <conditionalFormatting sqref="E68:E72">
    <cfRule type="expression" dxfId="149" priority="92">
      <formula>$B68&gt;0</formula>
    </cfRule>
  </conditionalFormatting>
  <conditionalFormatting sqref="E93:E97">
    <cfRule type="expression" dxfId="148" priority="91">
      <formula>$B93&gt;0</formula>
    </cfRule>
  </conditionalFormatting>
  <conditionalFormatting sqref="E117:E121">
    <cfRule type="expression" dxfId="147" priority="78">
      <formula>$B117&gt;0</formula>
    </cfRule>
  </conditionalFormatting>
  <conditionalFormatting sqref="E200:E204">
    <cfRule type="expression" dxfId="146" priority="87">
      <formula>$B200&gt;0</formula>
    </cfRule>
  </conditionalFormatting>
  <conditionalFormatting sqref="E226:E230">
    <cfRule type="expression" dxfId="145" priority="81">
      <formula>$B226&gt;0</formula>
    </cfRule>
  </conditionalFormatting>
  <conditionalFormatting sqref="E245:E249">
    <cfRule type="expression" dxfId="144" priority="85">
      <formula>$B245&gt;0</formula>
    </cfRule>
  </conditionalFormatting>
  <conditionalFormatting sqref="E272:E276">
    <cfRule type="expression" dxfId="143" priority="84">
      <formula>$B272&gt;0</formula>
    </cfRule>
  </conditionalFormatting>
  <conditionalFormatting sqref="G66">
    <cfRule type="expression" dxfId="142" priority="202">
      <formula>#REF!&gt;0</formula>
    </cfRule>
  </conditionalFormatting>
  <conditionalFormatting sqref="H5:H10">
    <cfRule type="expression" dxfId="141" priority="70">
      <formula>$B23&gt;0</formula>
    </cfRule>
  </conditionalFormatting>
  <conditionalFormatting sqref="H11:H18">
    <cfRule type="expression" dxfId="140" priority="69">
      <formula>$B30&gt;0</formula>
    </cfRule>
  </conditionalFormatting>
  <conditionalFormatting sqref="H30:H31">
    <cfRule type="expression" dxfId="139" priority="67">
      <formula>$B30&gt;0</formula>
    </cfRule>
  </conditionalFormatting>
  <conditionalFormatting sqref="H32">
    <cfRule type="expression" dxfId="138" priority="66">
      <formula>$B50&gt;0</formula>
    </cfRule>
  </conditionalFormatting>
  <conditionalFormatting sqref="H33">
    <cfRule type="expression" dxfId="137" priority="64">
      <formula>$B33&gt;0</formula>
    </cfRule>
  </conditionalFormatting>
  <conditionalFormatting sqref="H34:H36 H74 H148:H152">
    <cfRule type="expression" dxfId="136" priority="183">
      <formula>$B53&gt;0</formula>
    </cfRule>
  </conditionalFormatting>
  <conditionalFormatting sqref="H37:H42">
    <cfRule type="expression" dxfId="135" priority="65">
      <formula>$B57&gt;0</formula>
    </cfRule>
  </conditionalFormatting>
  <conditionalFormatting sqref="H43">
    <cfRule type="expression" dxfId="134" priority="211">
      <formula>$B64&gt;0</formula>
    </cfRule>
  </conditionalFormatting>
  <conditionalFormatting sqref="H52:H53">
    <cfRule type="expression" dxfId="133" priority="62">
      <formula>$B52&gt;0</formula>
    </cfRule>
  </conditionalFormatting>
  <conditionalFormatting sqref="H54">
    <cfRule type="expression" dxfId="132" priority="59">
      <formula>$B55&gt;0</formula>
    </cfRule>
  </conditionalFormatting>
  <conditionalFormatting sqref="H55:H58">
    <cfRule type="expression" dxfId="131" priority="61">
      <formula>$B72&gt;0</formula>
    </cfRule>
  </conditionalFormatting>
  <conditionalFormatting sqref="H59:H66">
    <cfRule type="expression" dxfId="130" priority="60">
      <formula>$B77&gt;0</formula>
    </cfRule>
  </conditionalFormatting>
  <conditionalFormatting sqref="H68:H69">
    <cfRule type="expression" dxfId="129" priority="57">
      <formula>$B68&gt;0</formula>
    </cfRule>
  </conditionalFormatting>
  <conditionalFormatting sqref="H70">
    <cfRule type="expression" dxfId="128" priority="54">
      <formula>$B71&gt;0</formula>
    </cfRule>
  </conditionalFormatting>
  <conditionalFormatting sqref="H71:H72">
    <cfRule type="expression" dxfId="127" priority="56">
      <formula>$B90&gt;0</formula>
    </cfRule>
  </conditionalFormatting>
  <conditionalFormatting sqref="H73">
    <cfRule type="expression" dxfId="126" priority="53">
      <formula>$B74&gt;0</formula>
    </cfRule>
  </conditionalFormatting>
  <conditionalFormatting sqref="H75:H82">
    <cfRule type="expression" dxfId="125" priority="55">
      <formula>$B95&gt;0</formula>
    </cfRule>
  </conditionalFormatting>
  <conditionalFormatting sqref="H93:H94">
    <cfRule type="expression" dxfId="124" priority="51">
      <formula>$B93&gt;0</formula>
    </cfRule>
  </conditionalFormatting>
  <conditionalFormatting sqref="H95 H97 H100">
    <cfRule type="expression" dxfId="123" priority="50">
      <formula>$B113&gt;0</formula>
    </cfRule>
  </conditionalFormatting>
  <conditionalFormatting sqref="H96">
    <cfRule type="expression" dxfId="122" priority="48">
      <formula>$B96&gt;0</formula>
    </cfRule>
  </conditionalFormatting>
  <conditionalFormatting sqref="H98:H99">
    <cfRule type="expression" dxfId="121" priority="40">
      <formula>$B98&gt;0</formula>
    </cfRule>
  </conditionalFormatting>
  <conditionalFormatting sqref="H101:H108">
    <cfRule type="expression" dxfId="120" priority="49">
      <formula>$B120&gt;0</formula>
    </cfRule>
  </conditionalFormatting>
  <conditionalFormatting sqref="H117:H118">
    <cfRule type="expression" dxfId="119" priority="45">
      <formula>$B117&gt;0</formula>
    </cfRule>
  </conditionalFormatting>
  <conditionalFormatting sqref="H119 H121:H122 H124">
    <cfRule type="expression" dxfId="118" priority="44">
      <formula>$B137&gt;0</formula>
    </cfRule>
  </conditionalFormatting>
  <conditionalFormatting sqref="H120">
    <cfRule type="expression" dxfId="117" priority="42">
      <formula>$B120&gt;0</formula>
    </cfRule>
  </conditionalFormatting>
  <conditionalFormatting sqref="H123">
    <cfRule type="expression" dxfId="116" priority="41">
      <formula>$B123&gt;0</formula>
    </cfRule>
  </conditionalFormatting>
  <conditionalFormatting sqref="H125">
    <cfRule type="expression" dxfId="115" priority="46">
      <formula>$B127&gt;0</formula>
    </cfRule>
  </conditionalFormatting>
  <conditionalFormatting sqref="H126:H133">
    <cfRule type="expression" dxfId="114" priority="43">
      <formula>$B144&gt;0</formula>
    </cfRule>
  </conditionalFormatting>
  <conditionalFormatting sqref="H137:H138">
    <cfRule type="expression" dxfId="113" priority="38">
      <formula>$B137&gt;0</formula>
    </cfRule>
  </conditionalFormatting>
  <conditionalFormatting sqref="H139 H141:H142 H144">
    <cfRule type="expression" dxfId="112" priority="37">
      <formula>$B157&gt;0</formula>
    </cfRule>
  </conditionalFormatting>
  <conditionalFormatting sqref="H140">
    <cfRule type="expression" dxfId="111" priority="35">
      <formula>$B140&gt;0</formula>
    </cfRule>
  </conditionalFormatting>
  <conditionalFormatting sqref="H143">
    <cfRule type="expression" dxfId="110" priority="34">
      <formula>$B143&gt;0</formula>
    </cfRule>
  </conditionalFormatting>
  <conditionalFormatting sqref="H145:H146">
    <cfRule type="expression" dxfId="109" priority="36">
      <formula>$B164&gt;0</formula>
    </cfRule>
  </conditionalFormatting>
  <conditionalFormatting sqref="H147">
    <cfRule type="expression" dxfId="108" priority="1">
      <formula>$B148&gt;0</formula>
    </cfRule>
  </conditionalFormatting>
  <conditionalFormatting sqref="H167:H168">
    <cfRule type="expression" dxfId="107" priority="32">
      <formula>$B167&gt;0</formula>
    </cfRule>
  </conditionalFormatting>
  <conditionalFormatting sqref="H169 H171:H172 H174">
    <cfRule type="expression" dxfId="106" priority="31">
      <formula>$B187&gt;0</formula>
    </cfRule>
  </conditionalFormatting>
  <conditionalFormatting sqref="H170">
    <cfRule type="expression" dxfId="105" priority="29">
      <formula>$B170&gt;0</formula>
    </cfRule>
  </conditionalFormatting>
  <conditionalFormatting sqref="H173">
    <cfRule type="expression" dxfId="104" priority="28">
      <formula>$B173&gt;0</formula>
    </cfRule>
  </conditionalFormatting>
  <conditionalFormatting sqref="H175">
    <cfRule type="expression" dxfId="103" priority="33">
      <formula>$B177&gt;0</formula>
    </cfRule>
  </conditionalFormatting>
  <conditionalFormatting sqref="H176:H180 H182:H183">
    <cfRule type="expression" dxfId="102" priority="30">
      <formula>$B194&gt;0</formula>
    </cfRule>
  </conditionalFormatting>
  <conditionalFormatting sqref="H181">
    <cfRule type="expression" dxfId="101" priority="2">
      <formula>$B181&gt;0</formula>
    </cfRule>
  </conditionalFormatting>
  <conditionalFormatting sqref="H200:H201">
    <cfRule type="expression" dxfId="100" priority="26">
      <formula>$B200&gt;0</formula>
    </cfRule>
  </conditionalFormatting>
  <conditionalFormatting sqref="H202 H204:H205">
    <cfRule type="expression" dxfId="99" priority="25">
      <formula>$B220&gt;0</formula>
    </cfRule>
  </conditionalFormatting>
  <conditionalFormatting sqref="H203">
    <cfRule type="expression" dxfId="98" priority="23">
      <formula>$B203&gt;0</formula>
    </cfRule>
  </conditionalFormatting>
  <conditionalFormatting sqref="H206:H207">
    <cfRule type="expression" dxfId="97" priority="3">
      <formula>$B206&gt;0</formula>
    </cfRule>
  </conditionalFormatting>
  <conditionalFormatting sqref="H208">
    <cfRule type="expression" dxfId="96" priority="27">
      <formula>$B210&gt;0</formula>
    </cfRule>
  </conditionalFormatting>
  <conditionalFormatting sqref="H209:H216">
    <cfRule type="expression" dxfId="95" priority="24">
      <formula>$B227&gt;0</formula>
    </cfRule>
  </conditionalFormatting>
  <conditionalFormatting sqref="H226:H227">
    <cfRule type="expression" dxfId="94" priority="20">
      <formula>$B226&gt;0</formula>
    </cfRule>
  </conditionalFormatting>
  <conditionalFormatting sqref="H228 H230:H231 H233">
    <cfRule type="expression" dxfId="93" priority="19">
      <formula>$B246&gt;0</formula>
    </cfRule>
  </conditionalFormatting>
  <conditionalFormatting sqref="H229">
    <cfRule type="expression" dxfId="92" priority="17">
      <formula>$B229&gt;0</formula>
    </cfRule>
  </conditionalFormatting>
  <conditionalFormatting sqref="H232">
    <cfRule type="expression" dxfId="91" priority="16">
      <formula>$B232&gt;0</formula>
    </cfRule>
  </conditionalFormatting>
  <conditionalFormatting sqref="H234">
    <cfRule type="expression" dxfId="90" priority="21">
      <formula>$B236&gt;0</formula>
    </cfRule>
  </conditionalFormatting>
  <conditionalFormatting sqref="H235:H242">
    <cfRule type="expression" dxfId="89" priority="18">
      <formula>$B253&gt;0</formula>
    </cfRule>
  </conditionalFormatting>
  <conditionalFormatting sqref="H245:H246">
    <cfRule type="expression" dxfId="88" priority="14">
      <formula>$B245&gt;0</formula>
    </cfRule>
  </conditionalFormatting>
  <conditionalFormatting sqref="H247 H249:H250 H252">
    <cfRule type="expression" dxfId="87" priority="13">
      <formula>$B265&gt;0</formula>
    </cfRule>
  </conditionalFormatting>
  <conditionalFormatting sqref="H248">
    <cfRule type="expression" dxfId="86" priority="11">
      <formula>$B248&gt;0</formula>
    </cfRule>
  </conditionalFormatting>
  <conditionalFormatting sqref="H251">
    <cfRule type="expression" dxfId="85" priority="10">
      <formula>$B251&gt;0</formula>
    </cfRule>
  </conditionalFormatting>
  <conditionalFormatting sqref="H253">
    <cfRule type="expression" dxfId="84" priority="15">
      <formula>$B255&gt;0</formula>
    </cfRule>
  </conditionalFormatting>
  <conditionalFormatting sqref="H254:H261">
    <cfRule type="expression" dxfId="83" priority="12">
      <formula>$B272&gt;0</formula>
    </cfRule>
  </conditionalFormatting>
  <conditionalFormatting sqref="H272:H273">
    <cfRule type="expression" dxfId="82" priority="8">
      <formula>$B272&gt;0</formula>
    </cfRule>
  </conditionalFormatting>
  <conditionalFormatting sqref="H274 H276:H277 H279">
    <cfRule type="expression" dxfId="81" priority="7">
      <formula>$B292&gt;0</formula>
    </cfRule>
  </conditionalFormatting>
  <conditionalFormatting sqref="H275">
    <cfRule type="expression" dxfId="80" priority="5">
      <formula>$B275&gt;0</formula>
    </cfRule>
  </conditionalFormatting>
  <conditionalFormatting sqref="H278">
    <cfRule type="expression" dxfId="79" priority="4">
      <formula>$B278&gt;0</formula>
    </cfRule>
  </conditionalFormatting>
  <conditionalFormatting sqref="H280">
    <cfRule type="expression" dxfId="78" priority="9">
      <formula>$B282&gt;0</formula>
    </cfRule>
  </conditionalFormatting>
  <conditionalFormatting sqref="H281:H288">
    <cfRule type="expression" dxfId="77" priority="6">
      <formula>$B299&gt;0</formula>
    </cfRule>
  </conditionalFormatting>
  <conditionalFormatting sqref="I5:I7 I140 I169:I171">
    <cfRule type="expression" dxfId="76" priority="166">
      <formula>$B4&gt;0</formula>
    </cfRule>
  </conditionalFormatting>
  <conditionalFormatting sqref="I30">
    <cfRule type="expression" dxfId="75" priority="115">
      <formula>$B30&gt;0</formula>
    </cfRule>
  </conditionalFormatting>
  <conditionalFormatting sqref="I32:I34">
    <cfRule type="expression" dxfId="74" priority="116">
      <formula>$B31&gt;0</formula>
    </cfRule>
  </conditionalFormatting>
  <conditionalFormatting sqref="I52">
    <cfRule type="expression" dxfId="73" priority="113">
      <formula>$B52&gt;0</formula>
    </cfRule>
  </conditionalFormatting>
  <conditionalFormatting sqref="I54:I56">
    <cfRule type="expression" dxfId="72" priority="114">
      <formula>$B53&gt;0</formula>
    </cfRule>
  </conditionalFormatting>
  <conditionalFormatting sqref="I68">
    <cfRule type="expression" dxfId="71" priority="111">
      <formula>$B68&gt;0</formula>
    </cfRule>
  </conditionalFormatting>
  <conditionalFormatting sqref="I70:I72">
    <cfRule type="expression" dxfId="70" priority="112">
      <formula>$B69&gt;0</formula>
    </cfRule>
  </conditionalFormatting>
  <conditionalFormatting sqref="I93">
    <cfRule type="expression" dxfId="69" priority="109">
      <formula>$B93&gt;0</formula>
    </cfRule>
  </conditionalFormatting>
  <conditionalFormatting sqref="I95:I97">
    <cfRule type="expression" dxfId="68" priority="110">
      <formula>$B94&gt;0</formula>
    </cfRule>
  </conditionalFormatting>
  <conditionalFormatting sqref="I117">
    <cfRule type="expression" dxfId="67" priority="79">
      <formula>$B117&gt;0</formula>
    </cfRule>
  </conditionalFormatting>
  <conditionalFormatting sqref="I119:I121">
    <cfRule type="expression" dxfId="66" priority="80">
      <formula>$B118&gt;0</formula>
    </cfRule>
  </conditionalFormatting>
  <conditionalFormatting sqref="I137">
    <cfRule type="expression" dxfId="65" priority="74">
      <formula>$B137&gt;0</formula>
    </cfRule>
  </conditionalFormatting>
  <conditionalFormatting sqref="I139">
    <cfRule type="expression" dxfId="64" priority="196">
      <formula>#REF!&gt;0</formula>
    </cfRule>
  </conditionalFormatting>
  <conditionalFormatting sqref="I167">
    <cfRule type="expression" dxfId="63" priority="103">
      <formula>$B167&gt;0</formula>
    </cfRule>
  </conditionalFormatting>
  <conditionalFormatting sqref="I172">
    <cfRule type="expression" dxfId="62" priority="187">
      <formula>$B170&gt;0</formula>
    </cfRule>
  </conditionalFormatting>
  <conditionalFormatting sqref="I200">
    <cfRule type="expression" dxfId="61" priority="101">
      <formula>$B200&gt;0</formula>
    </cfRule>
  </conditionalFormatting>
  <conditionalFormatting sqref="I202:I204">
    <cfRule type="expression" dxfId="60" priority="102">
      <formula>$B201&gt;0</formula>
    </cfRule>
  </conditionalFormatting>
  <conditionalFormatting sqref="I226">
    <cfRule type="expression" dxfId="59" priority="82">
      <formula>$B226&gt;0</formula>
    </cfRule>
  </conditionalFormatting>
  <conditionalFormatting sqref="I228:I230">
    <cfRule type="expression" dxfId="58" priority="83">
      <formula>$B227&gt;0</formula>
    </cfRule>
  </conditionalFormatting>
  <conditionalFormatting sqref="I245">
    <cfRule type="expression" dxfId="57" priority="97">
      <formula>$B245&gt;0</formula>
    </cfRule>
  </conditionalFormatting>
  <conditionalFormatting sqref="I247:I249">
    <cfRule type="expression" dxfId="56" priority="98">
      <formula>$B246&gt;0</formula>
    </cfRule>
  </conditionalFormatting>
  <conditionalFormatting sqref="I272">
    <cfRule type="expression" dxfId="55" priority="95">
      <formula>$B272&gt;0</formula>
    </cfRule>
  </conditionalFormatting>
  <conditionalFormatting sqref="I274:I276">
    <cfRule type="expression" dxfId="54" priority="96">
      <formula>$B273&gt;0</formula>
    </cfRule>
  </conditionalFormatting>
  <conditionalFormatting sqref="J167:J174 J176:J183">
    <cfRule type="expression" dxfId="53" priority="210">
      <formula>$B272&gt;0</formula>
    </cfRule>
  </conditionalFormatting>
  <conditionalFormatting sqref="J272:J285">
    <cfRule type="expression" dxfId="52" priority="206">
      <formula>$B226&gt;0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700-000000000000}">
          <x14:formula1>
            <xm:f>AUX!$B$2:$B$17</xm:f>
          </x14:formula1>
          <xm:sqref>I2:I3 I95:I117 I5:I30 I32:I52 I70:I93 I169:I200 I202:I224 I245 I228:I243 I226 I247:I272 I119:I137 I139:I167 I274:I297 I54:I68</xm:sqref>
        </x14:dataValidation>
        <x14:dataValidation type="list" allowBlank="1" showInputMessage="1" showErrorMessage="1" xr:uid="{00000000-0002-0000-0700-000001000000}">
          <x14:formula1>
            <xm:f>'4.CE2'!$E$2:$E$219</xm:f>
          </x14:formula1>
          <xm:sqref>J176:J183 H245:H297 H85 J272:J285 H226:H243 J167:J174 H2:H18 H20:H43 H47:H82 H91:H108 H110:H152 H154:H224</xm:sqref>
        </x14:dataValidation>
        <x14:dataValidation type="list" allowBlank="1" showInputMessage="1" showErrorMessage="1" xr:uid="{00000000-0002-0000-0700-000002000000}">
          <x14:formula1>
            <xm:f>AUX!$A$2:$A$17</xm:f>
          </x14:formula1>
          <xm:sqref>E226:E243 E245:E297 E2:E224</xm:sqref>
        </x14:dataValidation>
        <x14:dataValidation type="list" allowBlank="1" showInputMessage="1" showErrorMessage="1" xr:uid="{00000000-0002-0000-0700-000003000000}">
          <x14:formula1>
            <xm:f>'5.SB'!$D$3:$D$57</xm:f>
          </x14:formula1>
          <xm:sqref>G226:G243 G245:G297 G2:G224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58"/>
  <sheetViews>
    <sheetView topLeftCell="A38" workbookViewId="0">
      <selection activeCell="C25" sqref="C25"/>
    </sheetView>
  </sheetViews>
  <sheetFormatPr defaultColWidth="11.42578125" defaultRowHeight="15"/>
  <cols>
    <col min="1" max="1" width="7.85546875" bestFit="1" customWidth="1"/>
    <col min="2" max="2" width="16.42578125" bestFit="1" customWidth="1"/>
    <col min="3" max="3" width="13.42578125" bestFit="1" customWidth="1"/>
    <col min="4" max="4" width="11.140625" bestFit="1" customWidth="1"/>
    <col min="5" max="5" width="8.140625" bestFit="1" customWidth="1"/>
    <col min="6" max="6" width="20.140625" bestFit="1" customWidth="1"/>
    <col min="7" max="7" width="17.85546875" bestFit="1" customWidth="1"/>
    <col min="8" max="8" width="23.85546875" bestFit="1" customWidth="1"/>
    <col min="9" max="9" width="37.42578125" bestFit="1" customWidth="1"/>
    <col min="10" max="10" width="50.42578125" bestFit="1" customWidth="1"/>
    <col min="11" max="11" width="43.42578125" customWidth="1"/>
    <col min="12" max="12" width="26.42578125" bestFit="1" customWidth="1"/>
    <col min="13" max="13" width="18.42578125" bestFit="1" customWidth="1"/>
  </cols>
  <sheetData>
    <row r="1" spans="1:13" ht="30">
      <c r="A1" s="19" t="s">
        <v>397</v>
      </c>
      <c r="B1" s="19" t="s">
        <v>355</v>
      </c>
      <c r="C1" s="19" t="s">
        <v>398</v>
      </c>
      <c r="D1" s="19" t="s">
        <v>399</v>
      </c>
      <c r="E1" s="19" t="s">
        <v>354</v>
      </c>
      <c r="F1" s="20" t="s">
        <v>400</v>
      </c>
      <c r="G1" s="19" t="s">
        <v>358</v>
      </c>
      <c r="H1" s="19" t="s">
        <v>401</v>
      </c>
      <c r="I1" s="19" t="s">
        <v>359</v>
      </c>
      <c r="J1" s="19" t="s">
        <v>360</v>
      </c>
      <c r="K1" s="19" t="s">
        <v>361</v>
      </c>
      <c r="L1" s="19" t="s">
        <v>362</v>
      </c>
      <c r="M1" s="19" t="s">
        <v>402</v>
      </c>
    </row>
    <row r="2" spans="1:13">
      <c r="A2" s="35">
        <v>1</v>
      </c>
      <c r="B2" s="35" t="s">
        <v>403</v>
      </c>
      <c r="C2" s="31" t="s">
        <v>404</v>
      </c>
      <c r="D2" s="31" t="s">
        <v>382</v>
      </c>
      <c r="E2" s="31" t="s">
        <v>405</v>
      </c>
      <c r="F2" s="31"/>
      <c r="G2" s="10"/>
      <c r="H2" s="10"/>
      <c r="I2" s="10"/>
      <c r="J2" s="10"/>
      <c r="K2" s="33"/>
      <c r="L2" s="34"/>
      <c r="M2" t="s">
        <v>366</v>
      </c>
    </row>
    <row r="3" spans="1:13" ht="75">
      <c r="A3" s="35">
        <v>1</v>
      </c>
      <c r="B3" s="35"/>
      <c r="C3" s="10"/>
      <c r="D3" s="10"/>
      <c r="E3" s="10"/>
      <c r="F3" s="10" t="s">
        <v>406</v>
      </c>
      <c r="G3" s="10" t="s">
        <v>367</v>
      </c>
      <c r="H3" s="10" t="s">
        <v>407</v>
      </c>
      <c r="I3" s="10"/>
      <c r="J3" s="14" t="s">
        <v>281</v>
      </c>
      <c r="K3" s="36" t="s">
        <v>218</v>
      </c>
      <c r="L3" s="34" t="s">
        <v>376</v>
      </c>
    </row>
    <row r="4" spans="1:13" ht="75">
      <c r="A4" s="35">
        <v>1</v>
      </c>
      <c r="B4" s="35"/>
      <c r="C4" s="10"/>
      <c r="D4" s="10"/>
      <c r="E4" s="10"/>
      <c r="F4" s="10" t="s">
        <v>408</v>
      </c>
      <c r="G4" s="10" t="s">
        <v>409</v>
      </c>
      <c r="H4" s="10" t="s">
        <v>410</v>
      </c>
      <c r="I4" s="10"/>
      <c r="J4" s="14" t="s">
        <v>282</v>
      </c>
      <c r="K4" s="36" t="s">
        <v>221</v>
      </c>
      <c r="L4" s="5" t="s">
        <v>411</v>
      </c>
    </row>
    <row r="5" spans="1:13" ht="60">
      <c r="A5" s="35">
        <v>1</v>
      </c>
      <c r="B5" s="35"/>
      <c r="C5" s="10"/>
      <c r="D5" s="10"/>
      <c r="E5" s="10"/>
      <c r="F5" s="10" t="s">
        <v>412</v>
      </c>
      <c r="G5" s="10" t="s">
        <v>371</v>
      </c>
      <c r="H5" s="10" t="s">
        <v>413</v>
      </c>
      <c r="I5" s="10"/>
      <c r="J5" s="14" t="s">
        <v>284</v>
      </c>
      <c r="K5" s="36" t="s">
        <v>225</v>
      </c>
      <c r="L5" s="34" t="s">
        <v>414</v>
      </c>
    </row>
    <row r="6" spans="1:13" ht="45">
      <c r="A6" s="35">
        <v>1</v>
      </c>
      <c r="B6" s="35"/>
      <c r="C6" s="10"/>
      <c r="D6" s="10"/>
      <c r="E6" s="10"/>
      <c r="F6" s="10" t="s">
        <v>415</v>
      </c>
      <c r="G6" s="10" t="s">
        <v>416</v>
      </c>
      <c r="H6" s="10" t="s">
        <v>417</v>
      </c>
      <c r="I6" s="10"/>
      <c r="J6" s="10" t="s">
        <v>288</v>
      </c>
      <c r="K6" s="33" t="s">
        <v>227</v>
      </c>
      <c r="L6" s="34" t="s">
        <v>372</v>
      </c>
    </row>
    <row r="7" spans="1:13" ht="60">
      <c r="A7" s="35">
        <v>1</v>
      </c>
      <c r="B7" s="35"/>
      <c r="C7" s="10"/>
      <c r="D7" s="10"/>
      <c r="E7" s="10"/>
      <c r="F7" s="10" t="s">
        <v>418</v>
      </c>
      <c r="G7" s="10" t="s">
        <v>373</v>
      </c>
      <c r="H7" s="10" t="s">
        <v>419</v>
      </c>
      <c r="I7" s="10"/>
      <c r="J7" s="10" t="s">
        <v>290</v>
      </c>
      <c r="K7" s="33" t="s">
        <v>230</v>
      </c>
      <c r="L7" s="34"/>
    </row>
    <row r="8" spans="1:13" ht="45">
      <c r="A8" s="35">
        <v>1</v>
      </c>
      <c r="B8" s="35"/>
      <c r="C8" s="10"/>
      <c r="D8" s="10"/>
      <c r="E8" s="10"/>
      <c r="F8" s="10" t="s">
        <v>420</v>
      </c>
      <c r="G8" s="10"/>
      <c r="H8" s="10"/>
      <c r="I8" s="10"/>
      <c r="J8" s="10" t="s">
        <v>293</v>
      </c>
      <c r="K8" s="33" t="s">
        <v>232</v>
      </c>
      <c r="L8" s="34"/>
    </row>
    <row r="9" spans="1:13" ht="75">
      <c r="A9" s="35">
        <v>1</v>
      </c>
      <c r="B9" s="35"/>
      <c r="C9" s="10"/>
      <c r="D9" s="10"/>
      <c r="E9" s="10"/>
      <c r="F9" s="10" t="s">
        <v>421</v>
      </c>
      <c r="G9" s="10"/>
      <c r="H9" s="10"/>
      <c r="I9" s="10"/>
      <c r="J9" s="10" t="s">
        <v>294</v>
      </c>
      <c r="K9" s="33" t="s">
        <v>238</v>
      </c>
      <c r="L9" s="34"/>
    </row>
    <row r="10" spans="1:13" ht="75">
      <c r="A10" s="35">
        <v>1</v>
      </c>
      <c r="B10" s="35"/>
      <c r="C10" s="10"/>
      <c r="D10" s="10"/>
      <c r="E10" s="10"/>
      <c r="F10" s="10"/>
      <c r="G10" s="10"/>
      <c r="H10" s="10"/>
      <c r="I10" s="10"/>
      <c r="J10" s="10" t="s">
        <v>300</v>
      </c>
      <c r="K10" s="33" t="s">
        <v>246</v>
      </c>
      <c r="L10" s="34"/>
    </row>
    <row r="11" spans="1:13" ht="45">
      <c r="A11" s="35">
        <v>1</v>
      </c>
      <c r="B11" s="35"/>
      <c r="C11" s="10"/>
      <c r="D11" s="10"/>
      <c r="E11" s="10"/>
      <c r="F11" s="10"/>
      <c r="G11" s="10"/>
      <c r="H11" s="10"/>
      <c r="I11" s="10"/>
      <c r="J11" s="10" t="s">
        <v>301</v>
      </c>
      <c r="K11" s="33" t="s">
        <v>248</v>
      </c>
      <c r="L11" s="34"/>
    </row>
    <row r="12" spans="1:13" ht="75">
      <c r="A12" s="35">
        <v>1</v>
      </c>
      <c r="B12" s="35"/>
      <c r="C12" s="10"/>
      <c r="D12" s="10"/>
      <c r="E12" s="10"/>
      <c r="F12" s="10"/>
      <c r="G12" s="10"/>
      <c r="H12" s="10"/>
      <c r="I12" s="10"/>
      <c r="J12" s="10" t="s">
        <v>302</v>
      </c>
      <c r="K12" s="33" t="s">
        <v>250</v>
      </c>
      <c r="L12" s="34"/>
    </row>
    <row r="13" spans="1:13" ht="75">
      <c r="A13" s="35">
        <v>1</v>
      </c>
      <c r="B13" s="35"/>
      <c r="C13" s="10"/>
      <c r="D13" s="10"/>
      <c r="E13" s="10"/>
      <c r="F13" s="10"/>
      <c r="G13" s="10"/>
      <c r="H13" s="10"/>
      <c r="I13" s="10"/>
      <c r="J13" s="10" t="s">
        <v>322</v>
      </c>
      <c r="K13" s="33" t="s">
        <v>252</v>
      </c>
      <c r="L13" s="34"/>
    </row>
    <row r="14" spans="1:13" ht="60">
      <c r="A14" s="35">
        <v>1</v>
      </c>
      <c r="B14" s="35"/>
      <c r="C14" s="10"/>
      <c r="D14" s="10"/>
      <c r="E14" s="10"/>
      <c r="F14" s="10"/>
      <c r="G14" s="10"/>
      <c r="H14" s="10"/>
      <c r="I14" s="10"/>
      <c r="J14" s="10" t="s">
        <v>324</v>
      </c>
      <c r="K14" s="33" t="s">
        <v>254</v>
      </c>
      <c r="L14" s="34"/>
    </row>
    <row r="15" spans="1:13" ht="75">
      <c r="A15" s="35">
        <v>1</v>
      </c>
      <c r="B15" s="35"/>
      <c r="C15" s="10"/>
      <c r="D15" s="10"/>
      <c r="E15" s="10"/>
      <c r="F15" s="10"/>
      <c r="G15" s="10"/>
      <c r="H15" s="10"/>
      <c r="I15" s="10"/>
      <c r="J15" s="10" t="s">
        <v>330</v>
      </c>
      <c r="K15" s="33" t="s">
        <v>256</v>
      </c>
      <c r="L15" s="34"/>
    </row>
    <row r="16" spans="1:13" ht="90">
      <c r="A16" s="35">
        <v>1</v>
      </c>
      <c r="B16" s="35"/>
      <c r="C16" s="10"/>
      <c r="D16" s="10"/>
      <c r="E16" s="10"/>
      <c r="F16" s="10"/>
      <c r="G16" s="10"/>
      <c r="H16" s="10"/>
      <c r="I16" s="10"/>
      <c r="J16" s="10" t="s">
        <v>333</v>
      </c>
      <c r="K16" s="33" t="s">
        <v>258</v>
      </c>
      <c r="L16" s="34"/>
    </row>
    <row r="17" spans="1:13" ht="90">
      <c r="A17" s="35">
        <v>1</v>
      </c>
      <c r="B17" s="35"/>
      <c r="C17" s="10"/>
      <c r="D17" s="10"/>
      <c r="E17" s="10"/>
      <c r="F17" s="10"/>
      <c r="G17" s="10"/>
      <c r="H17" s="10"/>
      <c r="I17" s="10"/>
      <c r="J17" s="10" t="s">
        <v>334</v>
      </c>
      <c r="K17" s="33" t="s">
        <v>260</v>
      </c>
      <c r="L17" s="34"/>
    </row>
    <row r="18" spans="1:13" ht="60">
      <c r="A18" s="35">
        <v>1</v>
      </c>
      <c r="B18" s="35"/>
      <c r="C18" s="10"/>
      <c r="D18" s="10"/>
      <c r="E18" s="10"/>
      <c r="F18" s="10"/>
      <c r="G18" s="10"/>
      <c r="H18" s="10"/>
      <c r="I18" s="10"/>
      <c r="J18" s="10" t="s">
        <v>335</v>
      </c>
      <c r="K18" s="33"/>
      <c r="L18" s="34"/>
    </row>
    <row r="19" spans="1:13" ht="30">
      <c r="A19" s="35">
        <v>1</v>
      </c>
      <c r="B19" s="35"/>
      <c r="C19" s="10"/>
      <c r="D19" s="10"/>
      <c r="E19" s="10"/>
      <c r="F19" s="10"/>
      <c r="G19" s="10"/>
      <c r="H19" s="10"/>
      <c r="I19" s="10"/>
      <c r="J19" s="10" t="s">
        <v>336</v>
      </c>
      <c r="K19" s="33"/>
      <c r="L19" s="34"/>
    </row>
    <row r="20" spans="1:13" ht="30">
      <c r="A20" s="35">
        <v>1</v>
      </c>
      <c r="B20" s="35"/>
      <c r="C20" s="10"/>
      <c r="D20" s="10"/>
      <c r="E20" s="10"/>
      <c r="F20" s="10"/>
      <c r="G20" s="10"/>
      <c r="H20" s="10"/>
      <c r="I20" s="10"/>
      <c r="J20" s="10" t="s">
        <v>337</v>
      </c>
      <c r="K20" s="33"/>
      <c r="L20" s="34"/>
    </row>
    <row r="21" spans="1:13" ht="60">
      <c r="A21" s="35">
        <v>1</v>
      </c>
      <c r="B21" s="35"/>
      <c r="C21" s="10"/>
      <c r="D21" s="10"/>
      <c r="E21" s="10"/>
      <c r="F21" s="10"/>
      <c r="G21" s="10"/>
      <c r="H21" s="10"/>
      <c r="I21" s="10"/>
      <c r="J21" s="10" t="s">
        <v>346</v>
      </c>
      <c r="K21" s="33"/>
      <c r="L21" s="34"/>
    </row>
    <row r="22" spans="1:13" ht="30">
      <c r="A22" s="35">
        <v>1</v>
      </c>
      <c r="B22" s="35"/>
      <c r="C22" s="10"/>
      <c r="D22" s="10"/>
      <c r="E22" s="10"/>
      <c r="F22" s="10"/>
      <c r="G22" s="10"/>
      <c r="H22" s="10"/>
      <c r="I22" s="10"/>
      <c r="J22" s="10" t="s">
        <v>350</v>
      </c>
      <c r="K22" s="33"/>
      <c r="L22" s="34"/>
    </row>
    <row r="23" spans="1:13" ht="30">
      <c r="A23" s="35">
        <v>1</v>
      </c>
      <c r="B23" s="35"/>
      <c r="C23" s="10"/>
      <c r="D23" s="10"/>
      <c r="E23" s="10"/>
      <c r="F23" s="10"/>
      <c r="G23" s="10"/>
      <c r="H23" s="10"/>
      <c r="I23" s="10"/>
      <c r="J23" s="14" t="s">
        <v>351</v>
      </c>
      <c r="K23" s="36"/>
      <c r="L23" s="34"/>
    </row>
    <row r="24" spans="1:13" ht="30">
      <c r="A24" s="35">
        <v>2</v>
      </c>
      <c r="B24" s="35" t="s">
        <v>422</v>
      </c>
      <c r="C24" s="10" t="s">
        <v>404</v>
      </c>
      <c r="D24" s="10" t="s">
        <v>390</v>
      </c>
      <c r="E24" s="10" t="s">
        <v>423</v>
      </c>
      <c r="F24" s="10"/>
      <c r="G24" s="10"/>
      <c r="H24" s="10"/>
      <c r="I24" s="10"/>
      <c r="J24" s="14"/>
      <c r="K24" s="36"/>
      <c r="L24" s="34"/>
      <c r="M24" t="s">
        <v>366</v>
      </c>
    </row>
    <row r="25" spans="1:13" ht="75">
      <c r="A25" s="35">
        <v>2</v>
      </c>
      <c r="B25" s="35"/>
      <c r="C25" s="10"/>
      <c r="D25" s="10"/>
      <c r="E25" s="10"/>
      <c r="F25" s="10" t="s">
        <v>406</v>
      </c>
      <c r="G25" s="10" t="s">
        <v>367</v>
      </c>
      <c r="H25" s="10" t="s">
        <v>407</v>
      </c>
      <c r="I25" s="10"/>
      <c r="J25" s="14" t="s">
        <v>274</v>
      </c>
      <c r="K25" s="36" t="s">
        <v>218</v>
      </c>
      <c r="L25" s="34" t="s">
        <v>376</v>
      </c>
    </row>
    <row r="26" spans="1:13" ht="75">
      <c r="A26" s="35">
        <v>2</v>
      </c>
      <c r="B26" s="35"/>
      <c r="C26" s="10"/>
      <c r="D26" s="10"/>
      <c r="E26" s="10"/>
      <c r="F26" s="10" t="s">
        <v>408</v>
      </c>
      <c r="G26" s="10" t="s">
        <v>409</v>
      </c>
      <c r="H26" s="10" t="s">
        <v>410</v>
      </c>
      <c r="I26" s="10"/>
      <c r="J26" s="14" t="s">
        <v>282</v>
      </c>
      <c r="K26" s="36" t="s">
        <v>221</v>
      </c>
      <c r="L26" s="5" t="s">
        <v>411</v>
      </c>
    </row>
    <row r="27" spans="1:13" ht="60">
      <c r="A27" s="35">
        <v>2</v>
      </c>
      <c r="B27" s="35"/>
      <c r="C27" s="10"/>
      <c r="D27" s="10"/>
      <c r="E27" s="10"/>
      <c r="F27" s="10" t="s">
        <v>412</v>
      </c>
      <c r="G27" s="10" t="s">
        <v>371</v>
      </c>
      <c r="H27" s="10" t="s">
        <v>413</v>
      </c>
      <c r="I27" s="10"/>
      <c r="J27" s="14" t="s">
        <v>284</v>
      </c>
      <c r="K27" s="36" t="s">
        <v>225</v>
      </c>
      <c r="L27" s="34" t="s">
        <v>414</v>
      </c>
    </row>
    <row r="28" spans="1:13" ht="45">
      <c r="A28" s="35">
        <v>2</v>
      </c>
      <c r="B28" s="35"/>
      <c r="C28" s="10"/>
      <c r="D28" s="10"/>
      <c r="E28" s="10"/>
      <c r="F28" s="10" t="s">
        <v>415</v>
      </c>
      <c r="G28" s="10" t="s">
        <v>416</v>
      </c>
      <c r="H28" s="10" t="s">
        <v>417</v>
      </c>
      <c r="I28" s="10"/>
      <c r="J28" s="14" t="s">
        <v>288</v>
      </c>
      <c r="K28" s="33" t="s">
        <v>227</v>
      </c>
      <c r="L28" s="34" t="s">
        <v>372</v>
      </c>
    </row>
    <row r="29" spans="1:13" ht="60">
      <c r="A29" s="35">
        <v>2</v>
      </c>
      <c r="B29" s="35"/>
      <c r="C29" s="10"/>
      <c r="D29" s="10"/>
      <c r="E29" s="10"/>
      <c r="F29" s="10" t="s">
        <v>418</v>
      </c>
      <c r="G29" s="10" t="s">
        <v>373</v>
      </c>
      <c r="H29" s="10" t="s">
        <v>419</v>
      </c>
      <c r="I29" s="10"/>
      <c r="J29" s="10" t="s">
        <v>322</v>
      </c>
      <c r="K29" s="33" t="s">
        <v>230</v>
      </c>
      <c r="L29" s="34"/>
    </row>
    <row r="30" spans="1:13" ht="60">
      <c r="A30" s="35">
        <v>2</v>
      </c>
      <c r="B30" s="35"/>
      <c r="C30" s="10"/>
      <c r="D30" s="10"/>
      <c r="E30" s="10"/>
      <c r="F30" s="10" t="s">
        <v>420</v>
      </c>
      <c r="G30" s="10"/>
      <c r="H30" s="10"/>
      <c r="I30" s="10"/>
      <c r="J30" s="10" t="s">
        <v>324</v>
      </c>
      <c r="K30" s="33" t="s">
        <v>232</v>
      </c>
      <c r="L30" s="34"/>
    </row>
    <row r="31" spans="1:13" ht="75">
      <c r="A31" s="35">
        <v>2</v>
      </c>
      <c r="B31" s="35"/>
      <c r="C31" s="10"/>
      <c r="D31" s="10"/>
      <c r="E31" s="10"/>
      <c r="F31" s="10" t="s">
        <v>421</v>
      </c>
      <c r="G31" s="10"/>
      <c r="H31" s="10"/>
      <c r="I31" s="10"/>
      <c r="J31" s="10" t="s">
        <v>330</v>
      </c>
      <c r="K31" s="33" t="s">
        <v>238</v>
      </c>
      <c r="L31" s="34"/>
    </row>
    <row r="32" spans="1:13" ht="75">
      <c r="A32" s="35">
        <v>2</v>
      </c>
      <c r="B32" s="35"/>
      <c r="C32" s="10"/>
      <c r="D32" s="10"/>
      <c r="E32" s="10"/>
      <c r="F32" s="10" t="s">
        <v>405</v>
      </c>
      <c r="G32" s="10"/>
      <c r="H32" s="10"/>
      <c r="I32" s="10"/>
      <c r="J32" s="10" t="s">
        <v>334</v>
      </c>
      <c r="K32" s="33" t="s">
        <v>246</v>
      </c>
      <c r="L32" s="34"/>
    </row>
    <row r="33" spans="1:13" ht="45">
      <c r="A33" s="35">
        <v>2</v>
      </c>
      <c r="B33" s="35"/>
      <c r="C33" s="10"/>
      <c r="D33" s="10"/>
      <c r="E33" s="10"/>
      <c r="F33" s="10" t="s">
        <v>424</v>
      </c>
      <c r="G33" s="10"/>
      <c r="H33" s="10"/>
      <c r="I33" s="10"/>
      <c r="J33" s="10" t="s">
        <v>343</v>
      </c>
      <c r="K33" s="33" t="s">
        <v>248</v>
      </c>
      <c r="L33" s="34"/>
    </row>
    <row r="34" spans="1:13" ht="75">
      <c r="A34" s="35">
        <v>2</v>
      </c>
      <c r="B34" s="35"/>
      <c r="C34" s="10"/>
      <c r="D34" s="10"/>
      <c r="E34" s="10"/>
      <c r="F34" s="10" t="s">
        <v>425</v>
      </c>
      <c r="G34" s="10"/>
      <c r="H34" s="10"/>
      <c r="I34" s="10"/>
      <c r="J34" s="10" t="s">
        <v>346</v>
      </c>
      <c r="K34" s="33" t="s">
        <v>250</v>
      </c>
      <c r="L34" s="34"/>
    </row>
    <row r="35" spans="1:13" ht="75">
      <c r="A35" s="35">
        <v>2</v>
      </c>
      <c r="B35" s="35"/>
      <c r="C35" s="10"/>
      <c r="D35" s="10"/>
      <c r="E35" s="10"/>
      <c r="F35" s="10" t="s">
        <v>426</v>
      </c>
      <c r="G35" s="10"/>
      <c r="H35" s="10"/>
      <c r="I35" s="10"/>
      <c r="J35" s="10" t="s">
        <v>350</v>
      </c>
      <c r="K35" s="33" t="s">
        <v>252</v>
      </c>
      <c r="L35" s="34"/>
    </row>
    <row r="36" spans="1:13" ht="60">
      <c r="A36" s="35">
        <v>2</v>
      </c>
      <c r="B36" s="35"/>
      <c r="C36" s="10"/>
      <c r="D36" s="10"/>
      <c r="E36" s="10"/>
      <c r="F36" s="10"/>
      <c r="G36" s="10"/>
      <c r="H36" s="10"/>
      <c r="I36" s="10"/>
      <c r="J36" s="10" t="s">
        <v>351</v>
      </c>
      <c r="K36" s="33" t="s">
        <v>254</v>
      </c>
      <c r="L36" s="34"/>
    </row>
    <row r="37" spans="1:13" ht="60">
      <c r="A37" s="35">
        <v>2</v>
      </c>
      <c r="B37" s="35"/>
      <c r="C37" s="10"/>
      <c r="D37" s="10"/>
      <c r="E37" s="10"/>
      <c r="F37" s="10"/>
      <c r="G37" s="10"/>
      <c r="H37" s="10"/>
      <c r="I37" s="10"/>
      <c r="J37" s="10"/>
      <c r="K37" s="33" t="s">
        <v>256</v>
      </c>
      <c r="L37" s="34"/>
    </row>
    <row r="38" spans="1:13" ht="90">
      <c r="A38" s="35">
        <v>2</v>
      </c>
      <c r="B38" s="35"/>
      <c r="C38" s="10"/>
      <c r="D38" s="10"/>
      <c r="E38" s="10"/>
      <c r="F38" s="10"/>
      <c r="G38" s="10"/>
      <c r="H38" s="10"/>
      <c r="I38" s="10"/>
      <c r="J38" s="10"/>
      <c r="K38" s="33" t="s">
        <v>258</v>
      </c>
      <c r="L38" s="34"/>
    </row>
    <row r="39" spans="1:13" ht="90">
      <c r="A39" s="35">
        <v>2</v>
      </c>
      <c r="B39" s="35"/>
      <c r="C39" s="10"/>
      <c r="D39" s="10"/>
      <c r="E39" s="10"/>
      <c r="F39" s="10"/>
      <c r="G39" s="10"/>
      <c r="H39" s="10"/>
      <c r="I39" s="10"/>
      <c r="J39" s="10"/>
      <c r="K39" s="33" t="s">
        <v>260</v>
      </c>
      <c r="L39" s="34"/>
    </row>
    <row r="40" spans="1:13" ht="30">
      <c r="A40" s="35">
        <v>3</v>
      </c>
      <c r="B40" s="35" t="s">
        <v>427</v>
      </c>
      <c r="C40" s="10" t="s">
        <v>404</v>
      </c>
      <c r="D40" s="10" t="s">
        <v>396</v>
      </c>
      <c r="E40" s="10" t="s">
        <v>428</v>
      </c>
      <c r="F40" s="10"/>
      <c r="G40" s="10"/>
      <c r="H40" s="10"/>
      <c r="I40" s="10"/>
      <c r="J40" s="14"/>
      <c r="K40" s="36"/>
      <c r="L40" s="34"/>
      <c r="M40" t="s">
        <v>366</v>
      </c>
    </row>
    <row r="41" spans="1:13" ht="75">
      <c r="A41" s="35">
        <v>3</v>
      </c>
      <c r="B41" s="35"/>
      <c r="C41" s="10"/>
      <c r="D41" s="10"/>
      <c r="E41" s="10"/>
      <c r="F41" s="10" t="s">
        <v>406</v>
      </c>
      <c r="G41" s="10" t="s">
        <v>367</v>
      </c>
      <c r="H41" s="10" t="s">
        <v>407</v>
      </c>
      <c r="I41" s="10"/>
      <c r="J41" s="10" t="s">
        <v>274</v>
      </c>
      <c r="K41" s="36" t="s">
        <v>218</v>
      </c>
      <c r="L41" s="34" t="s">
        <v>376</v>
      </c>
    </row>
    <row r="42" spans="1:13" ht="60">
      <c r="A42" s="35">
        <v>3</v>
      </c>
      <c r="B42" s="35"/>
      <c r="C42" s="10"/>
      <c r="D42" s="10"/>
      <c r="E42" s="10"/>
      <c r="F42" s="10" t="s">
        <v>408</v>
      </c>
      <c r="G42" s="10" t="s">
        <v>409</v>
      </c>
      <c r="H42" s="10" t="s">
        <v>410</v>
      </c>
      <c r="I42" s="10"/>
      <c r="J42" s="10" t="s">
        <v>286</v>
      </c>
      <c r="K42" s="36" t="s">
        <v>221</v>
      </c>
      <c r="L42" s="5" t="s">
        <v>411</v>
      </c>
    </row>
    <row r="43" spans="1:13" ht="45">
      <c r="A43" s="35">
        <v>3</v>
      </c>
      <c r="B43" s="35"/>
      <c r="C43" s="10"/>
      <c r="D43" s="10"/>
      <c r="E43" s="10"/>
      <c r="F43" s="10" t="s">
        <v>412</v>
      </c>
      <c r="G43" s="10" t="s">
        <v>371</v>
      </c>
      <c r="H43" s="10" t="s">
        <v>413</v>
      </c>
      <c r="I43" s="10"/>
      <c r="J43" s="10" t="s">
        <v>287</v>
      </c>
      <c r="K43" s="36" t="s">
        <v>225</v>
      </c>
      <c r="L43" s="34" t="s">
        <v>414</v>
      </c>
    </row>
    <row r="44" spans="1:13" ht="60">
      <c r="A44" s="35">
        <v>3</v>
      </c>
      <c r="B44" s="35"/>
      <c r="C44" s="10"/>
      <c r="D44" s="10"/>
      <c r="E44" s="10"/>
      <c r="F44" s="10" t="s">
        <v>415</v>
      </c>
      <c r="G44" s="10" t="s">
        <v>416</v>
      </c>
      <c r="H44" s="10" t="s">
        <v>417</v>
      </c>
      <c r="I44" s="10"/>
      <c r="J44" s="10" t="s">
        <v>322</v>
      </c>
      <c r="K44" s="33" t="s">
        <v>227</v>
      </c>
      <c r="L44" s="34" t="s">
        <v>372</v>
      </c>
    </row>
    <row r="45" spans="1:13" ht="60">
      <c r="A45" s="35">
        <v>3</v>
      </c>
      <c r="B45" s="35"/>
      <c r="C45" s="10"/>
      <c r="D45" s="10"/>
      <c r="E45" s="10"/>
      <c r="F45" s="10" t="s">
        <v>418</v>
      </c>
      <c r="G45" s="10" t="s">
        <v>373</v>
      </c>
      <c r="H45" s="10" t="s">
        <v>419</v>
      </c>
      <c r="I45" s="10"/>
      <c r="J45" s="10" t="s">
        <v>324</v>
      </c>
      <c r="K45" s="33" t="s">
        <v>230</v>
      </c>
      <c r="L45" s="34"/>
    </row>
    <row r="46" spans="1:13" ht="75">
      <c r="A46" s="35">
        <v>3</v>
      </c>
      <c r="B46" s="35"/>
      <c r="C46" s="10"/>
      <c r="D46" s="10"/>
      <c r="E46" s="10"/>
      <c r="F46" s="10" t="s">
        <v>420</v>
      </c>
      <c r="G46" s="10"/>
      <c r="H46" s="10"/>
      <c r="I46" s="10"/>
      <c r="J46" s="10" t="s">
        <v>330</v>
      </c>
      <c r="K46" s="33" t="s">
        <v>232</v>
      </c>
      <c r="L46" s="34"/>
    </row>
    <row r="47" spans="1:13" ht="75">
      <c r="A47" s="35">
        <v>3</v>
      </c>
      <c r="B47" s="35"/>
      <c r="C47" s="10"/>
      <c r="D47" s="10"/>
      <c r="E47" s="10"/>
      <c r="F47" s="10" t="s">
        <v>421</v>
      </c>
      <c r="G47" s="10"/>
      <c r="H47" s="10"/>
      <c r="I47" s="10"/>
      <c r="J47" s="10" t="s">
        <v>333</v>
      </c>
      <c r="K47" s="33" t="s">
        <v>238</v>
      </c>
      <c r="L47" s="34"/>
    </row>
    <row r="48" spans="1:13" ht="75">
      <c r="A48" s="35">
        <v>3</v>
      </c>
      <c r="B48" s="35"/>
      <c r="C48" s="10"/>
      <c r="D48" s="10"/>
      <c r="E48" s="10"/>
      <c r="F48" s="10" t="s">
        <v>405</v>
      </c>
      <c r="G48" s="10"/>
      <c r="H48" s="10"/>
      <c r="I48" s="10"/>
      <c r="J48" s="10" t="s">
        <v>334</v>
      </c>
      <c r="K48" s="33" t="s">
        <v>246</v>
      </c>
      <c r="L48" s="34"/>
    </row>
    <row r="49" spans="1:12" ht="60">
      <c r="A49" s="35">
        <v>3</v>
      </c>
      <c r="B49" s="35"/>
      <c r="C49" s="10"/>
      <c r="D49" s="10"/>
      <c r="E49" s="10"/>
      <c r="F49" s="10" t="s">
        <v>424</v>
      </c>
      <c r="G49" s="10"/>
      <c r="H49" s="10"/>
      <c r="I49" s="10"/>
      <c r="J49" s="10" t="s">
        <v>335</v>
      </c>
      <c r="K49" s="33" t="s">
        <v>248</v>
      </c>
      <c r="L49" s="34"/>
    </row>
    <row r="50" spans="1:12" ht="75">
      <c r="A50" s="35">
        <v>3</v>
      </c>
      <c r="B50" s="35"/>
      <c r="C50" s="10"/>
      <c r="D50" s="10"/>
      <c r="E50" s="10"/>
      <c r="F50" s="10" t="s">
        <v>425</v>
      </c>
      <c r="G50" s="10"/>
      <c r="H50" s="10"/>
      <c r="I50" s="10"/>
      <c r="J50" s="10" t="s">
        <v>335</v>
      </c>
      <c r="K50" s="33" t="s">
        <v>250</v>
      </c>
      <c r="L50" s="34"/>
    </row>
    <row r="51" spans="1:12" ht="75">
      <c r="A51" s="35">
        <v>3</v>
      </c>
      <c r="B51" s="35"/>
      <c r="C51" s="10"/>
      <c r="D51" s="10"/>
      <c r="E51" s="10"/>
      <c r="F51" s="10" t="s">
        <v>426</v>
      </c>
      <c r="G51" s="10"/>
      <c r="H51" s="10"/>
      <c r="I51" s="10"/>
      <c r="J51" s="10" t="s">
        <v>336</v>
      </c>
      <c r="K51" s="33" t="s">
        <v>252</v>
      </c>
      <c r="L51" s="34"/>
    </row>
    <row r="52" spans="1:12" ht="60">
      <c r="A52" s="35">
        <v>3</v>
      </c>
      <c r="B52" s="35"/>
      <c r="C52" s="10"/>
      <c r="D52" s="10"/>
      <c r="E52" s="10"/>
      <c r="F52" s="10" t="s">
        <v>423</v>
      </c>
      <c r="G52" s="10"/>
      <c r="H52" s="10"/>
      <c r="I52" s="10"/>
      <c r="J52" s="10" t="s">
        <v>337</v>
      </c>
      <c r="K52" s="33" t="s">
        <v>254</v>
      </c>
      <c r="L52" s="34"/>
    </row>
    <row r="53" spans="1:12" ht="60">
      <c r="A53" s="35">
        <v>3</v>
      </c>
      <c r="B53" s="35"/>
      <c r="C53" s="10"/>
      <c r="D53" s="10"/>
      <c r="E53" s="10"/>
      <c r="F53" s="10" t="s">
        <v>429</v>
      </c>
      <c r="G53" s="10"/>
      <c r="H53" s="10"/>
      <c r="I53" s="10"/>
      <c r="J53" s="10" t="s">
        <v>343</v>
      </c>
      <c r="K53" s="33" t="s">
        <v>256</v>
      </c>
      <c r="L53" s="34"/>
    </row>
    <row r="54" spans="1:12" ht="90">
      <c r="A54" s="35">
        <v>3</v>
      </c>
      <c r="B54" s="35"/>
      <c r="C54" s="10"/>
      <c r="D54" s="10"/>
      <c r="E54" s="10"/>
      <c r="F54" s="10" t="s">
        <v>430</v>
      </c>
      <c r="G54" s="10"/>
      <c r="H54" s="10"/>
      <c r="I54" s="10"/>
      <c r="J54" s="10" t="s">
        <v>346</v>
      </c>
      <c r="K54" s="33" t="s">
        <v>258</v>
      </c>
      <c r="L54" s="34"/>
    </row>
    <row r="55" spans="1:12" ht="90">
      <c r="A55" s="35">
        <v>3</v>
      </c>
      <c r="B55" s="35"/>
      <c r="C55" s="10"/>
      <c r="D55" s="10"/>
      <c r="E55" s="10"/>
      <c r="F55" s="10" t="s">
        <v>431</v>
      </c>
      <c r="G55" s="10"/>
      <c r="H55" s="10"/>
      <c r="I55" s="10"/>
      <c r="J55" s="10" t="s">
        <v>349</v>
      </c>
      <c r="K55" s="33" t="s">
        <v>260</v>
      </c>
      <c r="L55" s="34"/>
    </row>
    <row r="56" spans="1:12" ht="30">
      <c r="A56" s="35">
        <v>3</v>
      </c>
      <c r="B56" s="35"/>
      <c r="C56" s="10"/>
      <c r="D56" s="10"/>
      <c r="E56" s="10"/>
      <c r="F56" s="10"/>
      <c r="G56" s="10"/>
      <c r="H56" s="10"/>
      <c r="I56" s="10"/>
      <c r="J56" s="10" t="s">
        <v>350</v>
      </c>
      <c r="K56" s="33"/>
      <c r="L56" s="34"/>
    </row>
    <row r="57" spans="1:12" ht="30">
      <c r="A57" s="35">
        <v>3</v>
      </c>
      <c r="B57" s="35"/>
      <c r="C57" s="10"/>
      <c r="D57" s="10"/>
      <c r="E57" s="10"/>
      <c r="F57" s="10"/>
      <c r="G57" s="10"/>
      <c r="H57" s="10"/>
      <c r="I57" s="10"/>
      <c r="J57" s="10" t="s">
        <v>350</v>
      </c>
      <c r="K57" s="33"/>
      <c r="L57" s="34"/>
    </row>
    <row r="58" spans="1:12" ht="45">
      <c r="A58" s="35">
        <v>3</v>
      </c>
      <c r="B58" s="35"/>
      <c r="C58" s="10"/>
      <c r="D58" s="10"/>
      <c r="E58" s="10"/>
      <c r="F58" s="10"/>
      <c r="G58" s="10"/>
      <c r="H58" s="10"/>
      <c r="I58" s="10"/>
      <c r="J58" s="10" t="s">
        <v>352</v>
      </c>
      <c r="K58" s="33"/>
      <c r="L58" s="34"/>
    </row>
  </sheetData>
  <conditionalFormatting sqref="A2:M2 A3:E10 G3:M10 A11:M24 A25:E28 H25:J28 L25:M28 F37:F39 F57:F58">
    <cfRule type="expression" dxfId="38" priority="21">
      <formula>$B2&gt;0</formula>
    </cfRule>
  </conditionalFormatting>
  <conditionalFormatting sqref="A40:M40">
    <cfRule type="expression" dxfId="37" priority="19">
      <formula>$B40&gt;0</formula>
    </cfRule>
  </conditionalFormatting>
  <conditionalFormatting sqref="F3">
    <cfRule type="expression" dxfId="36" priority="4">
      <formula>$B1048541&gt;0</formula>
    </cfRule>
  </conditionalFormatting>
  <conditionalFormatting sqref="F4:F9">
    <cfRule type="expression" dxfId="35" priority="3">
      <formula>$B1048543&gt;0</formula>
    </cfRule>
  </conditionalFormatting>
  <conditionalFormatting sqref="F25">
    <cfRule type="expression" dxfId="34" priority="2">
      <formula>$B1048563&gt;0</formula>
    </cfRule>
  </conditionalFormatting>
  <conditionalFormatting sqref="F26:F31">
    <cfRule type="expression" dxfId="33" priority="1">
      <formula>$B1048565&gt;0</formula>
    </cfRule>
  </conditionalFormatting>
  <conditionalFormatting sqref="F41">
    <cfRule type="expression" dxfId="32" priority="219">
      <formula>$B3&gt;0</formula>
    </cfRule>
  </conditionalFormatting>
  <conditionalFormatting sqref="F42:F47">
    <cfRule type="expression" dxfId="31" priority="217">
      <formula>$B5&gt;0</formula>
    </cfRule>
  </conditionalFormatting>
  <conditionalFormatting sqref="F48:F51">
    <cfRule type="expression" dxfId="30" priority="221">
      <formula>$B33&gt;0</formula>
    </cfRule>
  </conditionalFormatting>
  <conditionalFormatting sqref="F52:F55">
    <cfRule type="expression" dxfId="29" priority="223">
      <formula>$B53&gt;0</formula>
    </cfRule>
  </conditionalFormatting>
  <conditionalFormatting sqref="G25:G29">
    <cfRule type="expression" dxfId="28" priority="9">
      <formula>$B25&gt;0</formula>
    </cfRule>
  </conditionalFormatting>
  <conditionalFormatting sqref="G41:G45">
    <cfRule type="expression" dxfId="27" priority="8">
      <formula>$B41&gt;0</formula>
    </cfRule>
  </conditionalFormatting>
  <conditionalFormatting sqref="H29">
    <cfRule type="expression" dxfId="26" priority="6">
      <formula>$B29&gt;0</formula>
    </cfRule>
  </conditionalFormatting>
  <conditionalFormatting sqref="H41:H45">
    <cfRule type="expression" dxfId="25" priority="5">
      <formula>$B41&gt;0</formula>
    </cfRule>
  </conditionalFormatting>
  <conditionalFormatting sqref="K25:K39">
    <cfRule type="expression" dxfId="24" priority="16">
      <formula>$B25&gt;0</formula>
    </cfRule>
  </conditionalFormatting>
  <conditionalFormatting sqref="K41:K57">
    <cfRule type="expression" dxfId="23" priority="15">
      <formula>$B41&gt;0</formula>
    </cfRule>
  </conditionalFormatting>
  <conditionalFormatting sqref="L41:L44">
    <cfRule type="expression" dxfId="22" priority="12">
      <formula>$B41&gt;0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'4.CE2'!$E$4:$E$212</xm:f>
          </x14:formula1>
          <xm:sqref>K2</xm:sqref>
        </x14:dataValidation>
        <x14:dataValidation type="list" allowBlank="1" showInputMessage="1" showErrorMessage="1" xr:uid="{00000000-0002-0000-0800-000001000000}">
          <x14:formula1>
            <xm:f>AUX!$B$2:$B$17</xm:f>
          </x14:formula1>
          <xm:sqref>L2:L58</xm:sqref>
        </x14:dataValidation>
        <x14:dataValidation type="list" allowBlank="1" showInputMessage="1" showErrorMessage="1" xr:uid="{00000000-0002-0000-0800-000002000000}">
          <x14:formula1>
            <xm:f>AUX!$A$2:$A$17</xm:f>
          </x14:formula1>
          <xm:sqref>G2:G58</xm:sqref>
        </x14:dataValidation>
        <x14:dataValidation type="list" allowBlank="1" showInputMessage="1" showErrorMessage="1" xr:uid="{00000000-0002-0000-0800-000003000000}">
          <x14:formula1>
            <xm:f>'5.SB'!$D$3:$D$57</xm:f>
          </x14:formula1>
          <xm:sqref>J2:J58</xm:sqref>
        </x14:dataValidation>
        <x14:dataValidation type="list" allowBlank="1" showInputMessage="1" showErrorMessage="1" xr:uid="{00000000-0002-0000-0800-000004000000}">
          <x14:formula1>
            <xm:f>'4.CE2'!$E$2:$E$212</xm:f>
          </x14:formula1>
          <xm:sqref>K3:K58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14"/>
  <sheetViews>
    <sheetView workbookViewId="0">
      <selection activeCell="D15" sqref="D15"/>
    </sheetView>
  </sheetViews>
  <sheetFormatPr defaultColWidth="11.42578125" defaultRowHeight="15"/>
  <cols>
    <col min="1" max="1" width="38.85546875" customWidth="1"/>
    <col min="2" max="2" width="8.85546875" customWidth="1"/>
    <col min="3" max="3" width="30.42578125" customWidth="1"/>
    <col min="4" max="4" width="17.42578125" customWidth="1"/>
    <col min="5" max="5" width="64.42578125" customWidth="1"/>
  </cols>
  <sheetData>
    <row r="1" spans="1:5">
      <c r="A1" s="4" t="s">
        <v>432</v>
      </c>
      <c r="B1" s="4" t="s">
        <v>433</v>
      </c>
      <c r="C1" s="4" t="s">
        <v>434</v>
      </c>
      <c r="D1" s="4" t="s">
        <v>435</v>
      </c>
      <c r="E1" s="4" t="s">
        <v>402</v>
      </c>
    </row>
    <row r="2" spans="1:5" ht="15.75">
      <c r="A2" s="84" t="s">
        <v>436</v>
      </c>
      <c r="B2" t="s">
        <v>437</v>
      </c>
      <c r="D2" t="s">
        <v>438</v>
      </c>
    </row>
    <row r="3" spans="1:5" ht="15.75">
      <c r="A3" s="84" t="s">
        <v>439</v>
      </c>
      <c r="B3" t="s">
        <v>437</v>
      </c>
      <c r="D3" t="s">
        <v>438</v>
      </c>
    </row>
    <row r="4" spans="1:5" ht="15.75">
      <c r="A4" s="84" t="s">
        <v>440</v>
      </c>
      <c r="B4" t="s">
        <v>437</v>
      </c>
      <c r="D4" t="s">
        <v>441</v>
      </c>
    </row>
    <row r="5" spans="1:5" ht="15.75">
      <c r="A5" s="84" t="s">
        <v>442</v>
      </c>
      <c r="B5" t="s">
        <v>437</v>
      </c>
      <c r="D5" t="s">
        <v>438</v>
      </c>
    </row>
    <row r="6" spans="1:5" ht="15.75">
      <c r="A6" s="84" t="s">
        <v>443</v>
      </c>
      <c r="B6" t="s">
        <v>437</v>
      </c>
      <c r="D6" t="s">
        <v>438</v>
      </c>
    </row>
    <row r="7" spans="1:5" ht="15.75">
      <c r="A7" s="84" t="s">
        <v>444</v>
      </c>
      <c r="B7" t="s">
        <v>437</v>
      </c>
      <c r="D7" t="s">
        <v>438</v>
      </c>
    </row>
    <row r="8" spans="1:5" ht="15.75">
      <c r="A8" s="84" t="s">
        <v>445</v>
      </c>
      <c r="B8" t="s">
        <v>437</v>
      </c>
      <c r="D8" t="s">
        <v>438</v>
      </c>
    </row>
    <row r="9" spans="1:5" ht="15.75">
      <c r="A9" s="84" t="s">
        <v>446</v>
      </c>
      <c r="B9" t="s">
        <v>447</v>
      </c>
      <c r="D9" t="s">
        <v>430</v>
      </c>
    </row>
    <row r="10" spans="1:5" ht="15.75">
      <c r="A10" s="84" t="s">
        <v>448</v>
      </c>
      <c r="B10" t="s">
        <v>437</v>
      </c>
      <c r="D10" t="s">
        <v>449</v>
      </c>
    </row>
    <row r="11" spans="1:5" ht="15.75">
      <c r="A11" s="84" t="s">
        <v>450</v>
      </c>
      <c r="B11" t="s">
        <v>437</v>
      </c>
      <c r="D11" t="s">
        <v>438</v>
      </c>
    </row>
    <row r="12" spans="1:5">
      <c r="A12" t="s">
        <v>451</v>
      </c>
      <c r="B12" t="s">
        <v>447</v>
      </c>
      <c r="D12" t="s">
        <v>438</v>
      </c>
    </row>
    <row r="13" spans="1:5">
      <c r="A13" t="s">
        <v>452</v>
      </c>
      <c r="B13" t="s">
        <v>447</v>
      </c>
      <c r="D13" t="s">
        <v>438</v>
      </c>
    </row>
    <row r="14" spans="1:5">
      <c r="A14" t="s">
        <v>413</v>
      </c>
      <c r="B14" t="s">
        <v>453</v>
      </c>
      <c r="D14" t="s">
        <v>438</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Javier López Campo-Cossío</cp:lastModifiedBy>
  <cp:revision/>
  <dcterms:created xsi:type="dcterms:W3CDTF">2015-06-05T18:19:34Z</dcterms:created>
  <dcterms:modified xsi:type="dcterms:W3CDTF">2025-11-05T10:56:27Z</dcterms:modified>
  <cp:category/>
  <cp:contentStatus/>
</cp:coreProperties>
</file>